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20115" windowHeight="8010"/>
  </bookViews>
  <sheets>
    <sheet name="Mensual julio 2019  " sheetId="65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H100" i="65"/>
  <c r="L31" l="1"/>
  <c r="L43"/>
  <c r="K100"/>
  <c r="I100"/>
  <c r="J100"/>
  <c r="M100"/>
  <c r="N100"/>
  <c r="O100"/>
  <c r="P100"/>
  <c r="Q100"/>
  <c r="R100"/>
  <c r="S100"/>
  <c r="L100" l="1"/>
</calcChain>
</file>

<file path=xl/sharedStrings.xml><?xml version="1.0" encoding="utf-8"?>
<sst xmlns="http://schemas.openxmlformats.org/spreadsheetml/2006/main" count="488" uniqueCount="234">
  <si>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</si>
  <si>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</si>
  <si>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</si>
  <si>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</si>
  <si>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</si>
  <si>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</si>
  <si>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</si>
  <si>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</si>
  <si>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</si>
  <si>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</si>
  <si>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</si>
  <si>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</si>
  <si>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</si>
  <si>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</si>
  <si>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</si>
  <si>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</si>
  <si>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</si>
  <si>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</si>
  <si>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</si>
  <si>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</si>
  <si>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</si>
  <si>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</si>
  <si>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</si>
  <si>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</si>
  <si>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</si>
  <si>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</si>
  <si>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</si>
  <si>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</si>
  <si>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</si>
  <si>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</si>
  <si>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</si>
  <si>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</si>
  <si>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</si>
  <si>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</si>
  <si>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</si>
  <si>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</si>
  <si>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</si>
  <si>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</si>
  <si>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</si>
  <si>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</si>
  <si>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</si>
  <si>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</si>
  <si>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</si>
  <si>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</si>
  <si>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</si>
  <si>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</si>
  <si>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</si>
  <si>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</si>
  <si>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</si>
  <si>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</si>
  <si>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</si>
  <si>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</si>
  <si>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</si>
  <si>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</si>
  <si>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</si>
  <si>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</si>
  <si>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</si>
  <si>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</si>
  <si>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</si>
  <si>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</si>
  <si>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</si>
  <si>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</si>
  <si>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</si>
  <si>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</si>
  <si>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</si>
  <si>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</si>
  <si>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</si>
  <si>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</si>
  <si>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</si>
  <si>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</si>
  <si>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</si>
  <si>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</si>
  <si>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Aguinaldo</t>
  </si>
  <si>
    <t>Neto</t>
  </si>
  <si>
    <t>047</t>
  </si>
  <si>
    <t>Vargas Navarro Maria Trinidad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</si>
  <si>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</si>
  <si>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</si>
  <si>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</si>
  <si>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</si>
  <si>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</si>
  <si>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</si>
  <si>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</si>
  <si>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</si>
  <si>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</si>
  <si>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</si>
  <si>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</si>
  <si>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Total de percepciones</t>
  </si>
  <si>
    <t>Subsidio al empleo</t>
  </si>
  <si>
    <t>Otras deducciones</t>
  </si>
  <si>
    <t>055</t>
  </si>
  <si>
    <t>Adame Bucio Claudia Gisela</t>
  </si>
  <si>
    <t>056</t>
  </si>
  <si>
    <t>Arriero Ramírez  Nadia Elizabeth</t>
  </si>
  <si>
    <t>057</t>
  </si>
  <si>
    <t>Arroyo Avila  Cristina</t>
  </si>
  <si>
    <t>058</t>
  </si>
  <si>
    <t>Beltrán  Belmonte José Isaias</t>
  </si>
  <si>
    <t>059</t>
  </si>
  <si>
    <t>Benuto Casillas Miguel</t>
  </si>
  <si>
    <t>060</t>
  </si>
  <si>
    <t>Bucio  Magaña Jocelyn Magdalena</t>
  </si>
  <si>
    <t>061</t>
  </si>
  <si>
    <t>Calderon Sánchez Gilberto</t>
  </si>
  <si>
    <t>062</t>
  </si>
  <si>
    <t>Campos Rodríguez Rodrigo</t>
  </si>
  <si>
    <t>063</t>
  </si>
  <si>
    <t>Deleon Castillo Cristina</t>
  </si>
  <si>
    <t>064</t>
  </si>
  <si>
    <t>Díaz Sánchez Ernesto</t>
  </si>
  <si>
    <t>065</t>
  </si>
  <si>
    <t>Esparza García Flora</t>
  </si>
  <si>
    <t>066</t>
  </si>
  <si>
    <t>Fernández López Héctor Alejandro</t>
  </si>
  <si>
    <t>067</t>
  </si>
  <si>
    <t>Flores  González José Francisco</t>
  </si>
  <si>
    <t>068</t>
  </si>
  <si>
    <t>Gamiño Altamirano Perla Alejandra</t>
  </si>
  <si>
    <t>069</t>
  </si>
  <si>
    <t>García Quintero Monserrat</t>
  </si>
  <si>
    <t>070</t>
  </si>
  <si>
    <t>Gómez García Gloria Julia Alicia</t>
  </si>
  <si>
    <t>071</t>
  </si>
  <si>
    <t>Guerrero Maravel Mercedes</t>
  </si>
  <si>
    <t>072</t>
  </si>
  <si>
    <t>Gutiérrez  Lomelí Román</t>
  </si>
  <si>
    <t>073</t>
  </si>
  <si>
    <t>Gutiérrez  García Maira</t>
  </si>
  <si>
    <t>074</t>
  </si>
  <si>
    <t>Hernández Sánchez José Emmanuel</t>
  </si>
  <si>
    <t>075</t>
  </si>
  <si>
    <t>Jímenez  Flores Olga</t>
  </si>
  <si>
    <t>076</t>
  </si>
  <si>
    <t>Lara Martínez Verónica Alejandra</t>
  </si>
  <si>
    <t>077</t>
  </si>
  <si>
    <t>Lázaro  Parra Blanca Nayeli</t>
  </si>
  <si>
    <t>078</t>
  </si>
  <si>
    <t>Lugo Canales Ana Karen</t>
  </si>
  <si>
    <t>079</t>
  </si>
  <si>
    <t>Luna Gutiérrez Oscar Alejandro</t>
  </si>
  <si>
    <t>080</t>
  </si>
  <si>
    <t>Márquez Barrena Francisco Javier</t>
  </si>
  <si>
    <t>081</t>
  </si>
  <si>
    <t>Martínez  Díaz Erika Yadira</t>
  </si>
  <si>
    <t>082</t>
  </si>
  <si>
    <t>Martínez Pulido Michael Omar</t>
  </si>
  <si>
    <t>083</t>
  </si>
  <si>
    <t>Meléndez Sánchez Mariana</t>
  </si>
  <si>
    <t>084</t>
  </si>
  <si>
    <t>Miramón Robles Maria Elena</t>
  </si>
  <si>
    <t>085</t>
  </si>
  <si>
    <t>Morales Ortega Erik Eduardo</t>
  </si>
  <si>
    <t>086</t>
  </si>
  <si>
    <t>Nava Vargas Maria Cristina</t>
  </si>
  <si>
    <t>087</t>
  </si>
  <si>
    <t>Orozco  Vázquez Laisa Sarai</t>
  </si>
  <si>
    <t>088</t>
  </si>
  <si>
    <t>Peña Martínez Guadalupe</t>
  </si>
  <si>
    <t>089</t>
  </si>
  <si>
    <t>Quezada Ramos Josue Valentín</t>
  </si>
  <si>
    <t>090</t>
  </si>
  <si>
    <t>Quintana García Guillermo</t>
  </si>
  <si>
    <t>091</t>
  </si>
  <si>
    <t>Reyes  Alcantar Diana Araceli</t>
  </si>
  <si>
    <t>092</t>
  </si>
  <si>
    <t>Rodríguez Leal Gerardo</t>
  </si>
  <si>
    <t>093</t>
  </si>
  <si>
    <t>Silva  Gallardo  Ana María</t>
  </si>
  <si>
    <t>094</t>
  </si>
  <si>
    <t>Vidrio Hernández Pavel</t>
  </si>
  <si>
    <t>095</t>
  </si>
  <si>
    <t>Zúñiga  Villegas Jorge Humberto</t>
  </si>
  <si>
    <t>096</t>
  </si>
  <si>
    <t>Barajas  Velez Arlenn Sarahí</t>
  </si>
  <si>
    <t>097</t>
  </si>
  <si>
    <t>Bernal Olandez Verónica Montserrat</t>
  </si>
  <si>
    <t>098</t>
  </si>
  <si>
    <t>Camarena Navarro Gustavo Alonso</t>
  </si>
  <si>
    <t>099</t>
  </si>
  <si>
    <t>Dueñas Jímenez  Adriana</t>
  </si>
  <si>
    <t>100</t>
  </si>
  <si>
    <t>Hernández Cruz  Manuel Alejandro</t>
  </si>
  <si>
    <t>101</t>
  </si>
  <si>
    <t>Jáuregui Gallaz César</t>
  </si>
  <si>
    <t>102</t>
  </si>
  <si>
    <t>Jáuregui  Sotelo Brenda Elizabeth</t>
  </si>
  <si>
    <t>103</t>
  </si>
  <si>
    <t>Márquez Hernández Yessica Araceli</t>
  </si>
  <si>
    <t>104</t>
  </si>
  <si>
    <t>Martínez Solorio Julio César</t>
  </si>
  <si>
    <t>105</t>
  </si>
  <si>
    <t>Múñiz Alvarez José Ramón</t>
  </si>
  <si>
    <t>106</t>
  </si>
  <si>
    <t>Ortega  González Mayra Alejandra</t>
  </si>
  <si>
    <t>107</t>
  </si>
  <si>
    <t>Vázquez  Ballesteros María Ana Rosa</t>
  </si>
  <si>
    <t>108</t>
  </si>
  <si>
    <t>Villarruel Delgadillo Alan Arturo</t>
  </si>
  <si>
    <t>109</t>
  </si>
  <si>
    <t>Rosales  Morales  Daniel</t>
  </si>
  <si>
    <t>110</t>
  </si>
  <si>
    <t>Díaz Cervantes Ana Abril</t>
  </si>
  <si>
    <t>del 01 de julio al 31 de julio del 2019</t>
  </si>
  <si>
    <t>Periodo 07 mensual del 2019</t>
  </si>
  <si>
    <t>Jefe de Ligas Deportivas de Otras Disciplinas</t>
  </si>
  <si>
    <t>Jefatura de Ligas Deportivas de Otras Disciplinas</t>
  </si>
  <si>
    <t>COMUDE Tlajomulco</t>
  </si>
  <si>
    <t>Coordinador</t>
  </si>
  <si>
    <t>Promotor</t>
  </si>
  <si>
    <t>Jefa de Activación Física</t>
  </si>
  <si>
    <t>Jefatura de Activación Física</t>
  </si>
  <si>
    <t>Dirección de Ligas Deportivas</t>
  </si>
  <si>
    <t>Jefe de Recreación</t>
  </si>
  <si>
    <t>Jefatura de Recreación</t>
  </si>
  <si>
    <t>Auxiliar Administrativo</t>
  </si>
  <si>
    <t>Jefatura Administrativa</t>
  </si>
  <si>
    <t>Asistente de Dirección General</t>
  </si>
  <si>
    <t>Dirección General</t>
  </si>
  <si>
    <t>Analista</t>
  </si>
  <si>
    <t>Auxiliar Técnico Especializado</t>
  </si>
  <si>
    <t>Auxiliar Técnico Administrativo</t>
  </si>
  <si>
    <t>Auxiliar Operativo</t>
  </si>
  <si>
    <t>Director General</t>
  </si>
  <si>
    <t>Jefa de Administración</t>
  </si>
  <si>
    <t>Velador</t>
  </si>
  <si>
    <t>Director de Ligas Deportivas</t>
  </si>
  <si>
    <t>Secretaria</t>
  </si>
  <si>
    <t>Auxiliar Tecnico Administrativo</t>
  </si>
  <si>
    <t>Eventual</t>
  </si>
  <si>
    <t>Puesto</t>
  </si>
  <si>
    <t>Área</t>
  </si>
  <si>
    <t>Dependencia</t>
  </si>
  <si>
    <t>Fecha de Alta</t>
  </si>
  <si>
    <t>Columna1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</si>
</sst>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45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Alignment="1"/>
    <xf numFmtId="0" fontId="0" fillId="0" borderId="0" xfId="0" applyBorder="1"/>
    <xf numFmtId="49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0" fontId="3" fillId="0" borderId="2" xfId="0" applyFont="1" applyBorder="1"/>
    <xf numFmtId="14" fontId="3" fillId="0" borderId="2" xfId="0" applyNumberFormat="1" applyFont="1" applyBorder="1"/>
    <xf numFmtId="164" fontId="3" fillId="0" borderId="2" xfId="0" applyNumberFormat="1" applyFont="1" applyBorder="1"/>
    <xf numFmtId="164" fontId="3" fillId="0" borderId="6" xfId="0" applyNumberFormat="1" applyFont="1" applyBorder="1"/>
    <xf numFmtId="49" fontId="3" fillId="0" borderId="3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3" fillId="0" borderId="7" xfId="0" applyNumberFormat="1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49" fontId="9" fillId="0" borderId="3" xfId="0" applyNumberFormat="1" applyFont="1" applyBorder="1"/>
    <xf numFmtId="0" fontId="9" fillId="0" borderId="0" xfId="0" applyFont="1" applyBorder="1"/>
    <xf numFmtId="164" fontId="9" fillId="0" borderId="7" xfId="0" applyNumberFormat="1" applyFont="1" applyBorder="1"/>
    <xf numFmtId="49" fontId="6" fillId="0" borderId="3" xfId="0" applyNumberFormat="1" applyFont="1" applyBorder="1"/>
    <xf numFmtId="0" fontId="6" fillId="0" borderId="0" xfId="0" applyFont="1" applyBorder="1"/>
    <xf numFmtId="49" fontId="9" fillId="0" borderId="4" xfId="0" applyNumberFormat="1" applyFont="1" applyBorder="1"/>
    <xf numFmtId="0" fontId="9" fillId="0" borderId="5" xfId="0" applyFont="1" applyBorder="1"/>
    <xf numFmtId="14" fontId="9" fillId="0" borderId="5" xfId="0" applyNumberFormat="1" applyFont="1" applyBorder="1"/>
    <xf numFmtId="164" fontId="9" fillId="0" borderId="5" xfId="0" applyNumberFormat="1" applyFont="1" applyBorder="1"/>
    <xf numFmtId="0" fontId="0" fillId="0" borderId="5" xfId="0" applyBorder="1"/>
    <xf numFmtId="164" fontId="9" fillId="0" borderId="8" xfId="0" applyNumberFormat="1" applyFont="1" applyBorder="1"/>
  </cellXfs>
  <cellStyles count="3">
    <cellStyle name="Normal" xfId="0" builtinId="0"/>
    <cellStyle name="Normal 2" xfId="1"/>
    <cellStyle name="Título 1 2" xfId="2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45"/>
      <tableStyleElement type="headerRow" dxfId="44"/>
    </tableStyle>
    <tableStyle name="Vacation Items Checklist Table" pivot="0" count="2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1164100</xdr:colOff>
      <xdr:row>0</xdr:row>
      <xdr:rowOff>143387</xdr:rowOff>
    </xdr:from>
    <xdr:to>
      <xdr:col>2</xdr:col>
      <xdr:colOff>1167581</xdr:colOff>
      <xdr:row>3</xdr:row>
      <xdr:rowOff>6145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342" y="143387"/>
          <a:ext cx="2062110" cy="600177"/>
        </a:xfrm>
        <a:prstGeom prst="rect">
          <a:avLst/>
        </a:prstGeom>
      </xdr:spPr>
    </xdr:pic>
    <xdr:clientData/>
  </xdr:twoCellAnchor>
  <xdr:twoCellAnchor editAs="oneCell">
    <xdr:from>
      <xdr:col>16</xdr:col>
      <xdr:colOff>225324</xdr:colOff>
      <xdr:row>0</xdr:row>
      <xdr:rowOff>186914</xdr:rowOff>
    </xdr:from>
    <xdr:to>
      <xdr:col>18</xdr:col>
      <xdr:colOff>289232</xdr:colOff>
      <xdr:row>3</xdr:row>
      <xdr:rowOff>163870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93872" y="186914"/>
          <a:ext cx="1989392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Tabla134567891213142425262728151617234567810111213141513" displayName="Tabla134567891213142425262728151617234567810111213141513" ref="A6:S100" totalsRowCount="1" headerRowDxfId="41" dataDxfId="39" headerRowBorderDxfId="40" tableBorderDxfId="38">
  <tableColumns count="19">
    <tableColumn id="1" name="Código" dataDxfId="18" totalsRowDxfId="37"/>
    <tableColumn id="2" name="Empleado" dataDxfId="17" totalsRowDxfId="36"/>
    <tableColumn id="16" name="Puesto" dataDxfId="16" totalsRowDxfId="35"/>
    <tableColumn id="15" name="Área" dataDxfId="15" totalsRowDxfId="34"/>
    <tableColumn id="14" name="Dependencia" dataDxfId="14" totalsRowDxfId="33"/>
    <tableColumn id="12" name="Fecha de Alta" dataDxfId="13" totalsRowDxfId="32"/>
    <tableColumn id="6" name="Columna1" dataDxfId="12" totalsRowDxfId="31"/>
    <tableColumn id="3" name="Sueldo" totalsRowFunction="sum" dataDxfId="11" totalsRowDxfId="30"/>
    <tableColumn id="4" name="Aguinaldo" totalsRowFunction="sum" dataDxfId="10" totalsRowDxfId="29"/>
    <tableColumn id="5" name="Ayuda para Transporte" totalsRowFunction="sum" dataDxfId="9" totalsRowDxfId="28"/>
    <tableColumn id="17" name="Total de percepciones" totalsRowFunction="sum" dataDxfId="8" totalsRowDxfId="27"/>
    <tableColumn id="20" name="Subsidio al empleo" totalsRowFunction="sum" dataDxfId="7" totalsRowDxfId="26"/>
    <tableColumn id="13" name="I.S.R. (sp)" totalsRowFunction="sum" dataDxfId="6" totalsRowDxfId="25"/>
    <tableColumn id="7" name="I.M.S.S." totalsRowFunction="sum" dataDxfId="5" totalsRowDxfId="24"/>
    <tableColumn id="8" name="Ajuste al neto" totalsRowFunction="sum" dataDxfId="4" totalsRowDxfId="23"/>
    <tableColumn id="9" name="Aportacion a Pensiones del Estado" totalsRowFunction="sum" dataDxfId="3" totalsRowDxfId="22"/>
    <tableColumn id="21" name="Otras deducciones" totalsRowFunction="sum" dataDxfId="2" totalsRowDxfId="21"/>
    <tableColumn id="22" name="Total de deducciones" totalsRowFunction="sum" dataDxfId="1" totalsRowDxfId="20"/>
    <tableColumn id="18" name="Neto" totalsRowFunction="sum" dataDxfId="0" totalsRowDxfId="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3"/>
  <sheetViews>
    <sheetView tabSelected="1" zoomScale="93" zoomScaleNormal="93" workbookViewId="0">
      <selection activeCell="C10" sqref="C10"/>
    </sheetView>
  </sheetViews>
  <sheetFormatPr baseColWidth="10" defaultRowHeight="15"/>
  <cols>
    <col min="1" max="1" width="9.7109375" style="1" customWidth="1"/>
    <col min="2" max="4" width="30.85546875" style="1" customWidth="1"/>
    <col min="5" max="5" width="17.85546875" style="1" customWidth="1"/>
    <col min="6" max="7" width="13.140625" style="1" customWidth="1"/>
    <col min="8" max="8" width="14.42578125" style="1" customWidth="1"/>
    <col min="9" max="9" width="11.5703125" style="1" customWidth="1"/>
    <col min="10" max="11" width="14.42578125" style="1" customWidth="1"/>
    <col min="12" max="12" width="10.28515625" style="1" customWidth="1"/>
    <col min="13" max="19" width="14.42578125" style="1" customWidth="1"/>
    <col min="20" max="16384" width="11.42578125" style="1"/>
  </cols>
  <sheetData>
    <row r="1" spans="1:19" ht="19.5" customHeight="1">
      <c r="A1" s="9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6"/>
    </row>
    <row r="2" spans="1:19" ht="19.5" customHeight="1">
      <c r="A2" s="11" t="s">
        <v>203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7"/>
    </row>
    <row r="3" spans="1:19" ht="19.5" customHeight="1">
      <c r="A3" s="11" t="s">
        <v>202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7"/>
    </row>
    <row r="4" spans="1:19" ht="19.5" customHeight="1" thickBot="1">
      <c r="A4" s="13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8"/>
    </row>
    <row r="5" spans="1:19" ht="10.5" customHeight="1"/>
    <row r="6" spans="1:19" s="2" customFormat="1" ht="40.5" customHeight="1" thickBot="1">
      <c r="A6" s="19" t="s">
        <v>0</v>
      </c>
      <c r="B6" s="20" t="s">
        <v>1</v>
      </c>
      <c r="C6" s="20" t="s">
        <v>229</v>
      </c>
      <c r="D6" s="20" t="s">
        <v>230</v>
      </c>
      <c r="E6" s="20" t="s">
        <v>231</v>
      </c>
      <c r="F6" s="20" t="s">
        <v>232</v>
      </c>
      <c r="G6" s="20" t="s">
        <v>233</v>
      </c>
      <c r="H6" s="20" t="s">
        <v>2</v>
      </c>
      <c r="I6" s="20" t="s">
        <v>72</v>
      </c>
      <c r="J6" s="20" t="s">
        <v>3</v>
      </c>
      <c r="K6" s="20" t="s">
        <v>87</v>
      </c>
      <c r="L6" s="20" t="s">
        <v>88</v>
      </c>
      <c r="M6" s="20" t="s">
        <v>4</v>
      </c>
      <c r="N6" s="20" t="s">
        <v>5</v>
      </c>
      <c r="O6" s="20" t="s">
        <v>6</v>
      </c>
      <c r="P6" s="20" t="s">
        <v>7</v>
      </c>
      <c r="Q6" s="20" t="s">
        <v>89</v>
      </c>
      <c r="R6" s="20" t="s">
        <v>76</v>
      </c>
      <c r="S6" s="20" t="s">
        <v>73</v>
      </c>
    </row>
    <row r="7" spans="1:19">
      <c r="A7" s="21" t="s">
        <v>12</v>
      </c>
      <c r="B7" s="22" t="s">
        <v>13</v>
      </c>
      <c r="C7" s="22" t="s">
        <v>204</v>
      </c>
      <c r="D7" s="22" t="s">
        <v>205</v>
      </c>
      <c r="E7" s="22" t="s">
        <v>206</v>
      </c>
      <c r="F7" s="23">
        <v>43374</v>
      </c>
      <c r="G7" s="24">
        <v>666.66800000000001</v>
      </c>
      <c r="H7" s="24">
        <v>20000.04</v>
      </c>
      <c r="I7" s="24">
        <v>0</v>
      </c>
      <c r="J7" s="24">
        <v>0</v>
      </c>
      <c r="K7" s="24">
        <v>20000.04</v>
      </c>
      <c r="L7" s="24">
        <v>0</v>
      </c>
      <c r="M7" s="24">
        <v>2995.58</v>
      </c>
      <c r="N7" s="24">
        <v>89.18</v>
      </c>
      <c r="O7" s="24">
        <v>0.08</v>
      </c>
      <c r="P7" s="24">
        <v>2300</v>
      </c>
      <c r="Q7" s="24">
        <v>0</v>
      </c>
      <c r="R7" s="24">
        <v>5384.84</v>
      </c>
      <c r="S7" s="25">
        <v>14615.2</v>
      </c>
    </row>
    <row r="8" spans="1:19">
      <c r="A8" s="26" t="s">
        <v>14</v>
      </c>
      <c r="B8" s="27" t="s">
        <v>15</v>
      </c>
      <c r="C8" s="27" t="s">
        <v>207</v>
      </c>
      <c r="D8" s="27" t="s">
        <v>205</v>
      </c>
      <c r="E8" s="27" t="s">
        <v>206</v>
      </c>
      <c r="F8" s="28">
        <v>37667</v>
      </c>
      <c r="G8" s="29">
        <v>428.6</v>
      </c>
      <c r="H8" s="29">
        <v>12858</v>
      </c>
      <c r="I8" s="29">
        <v>0</v>
      </c>
      <c r="J8" s="29">
        <v>0</v>
      </c>
      <c r="K8" s="29">
        <v>12858</v>
      </c>
      <c r="L8" s="29">
        <v>0</v>
      </c>
      <c r="M8" s="29">
        <v>1470.04</v>
      </c>
      <c r="N8" s="29">
        <v>57.33</v>
      </c>
      <c r="O8" s="30">
        <v>-0.15000000000000002</v>
      </c>
      <c r="P8" s="29">
        <v>1478.68</v>
      </c>
      <c r="Q8" s="29">
        <v>3666</v>
      </c>
      <c r="R8" s="29">
        <v>6672</v>
      </c>
      <c r="S8" s="31">
        <v>6186</v>
      </c>
    </row>
    <row r="9" spans="1:19">
      <c r="A9" s="26" t="s">
        <v>16</v>
      </c>
      <c r="B9" s="27" t="s">
        <v>17</v>
      </c>
      <c r="C9" s="27" t="s">
        <v>208</v>
      </c>
      <c r="D9" s="27" t="s">
        <v>205</v>
      </c>
      <c r="E9" s="27" t="s">
        <v>206</v>
      </c>
      <c r="F9" s="28">
        <v>40592</v>
      </c>
      <c r="G9" s="29">
        <v>338.03</v>
      </c>
      <c r="H9" s="29">
        <v>10140.9</v>
      </c>
      <c r="I9" s="29">
        <v>0</v>
      </c>
      <c r="J9" s="29">
        <v>200</v>
      </c>
      <c r="K9" s="29">
        <v>10340.9</v>
      </c>
      <c r="L9" s="29">
        <v>0</v>
      </c>
      <c r="M9" s="29">
        <v>948.52</v>
      </c>
      <c r="N9" s="29">
        <v>45.22</v>
      </c>
      <c r="O9" s="30">
        <v>6.0000000000000005E-2</v>
      </c>
      <c r="P9" s="29">
        <v>1166.2</v>
      </c>
      <c r="Q9" s="29">
        <v>2144</v>
      </c>
      <c r="R9" s="29">
        <v>4303.8999999999996</v>
      </c>
      <c r="S9" s="31">
        <v>6037</v>
      </c>
    </row>
    <row r="10" spans="1:19">
      <c r="A10" s="26" t="s">
        <v>18</v>
      </c>
      <c r="B10" s="27" t="s">
        <v>19</v>
      </c>
      <c r="C10" s="27" t="s">
        <v>209</v>
      </c>
      <c r="D10" s="27" t="s">
        <v>210</v>
      </c>
      <c r="E10" s="27" t="s">
        <v>206</v>
      </c>
      <c r="F10" s="28">
        <v>43374</v>
      </c>
      <c r="G10" s="29">
        <v>666.67</v>
      </c>
      <c r="H10" s="29">
        <v>20000.099999999999</v>
      </c>
      <c r="I10" s="29">
        <v>0</v>
      </c>
      <c r="J10" s="29">
        <v>0</v>
      </c>
      <c r="K10" s="29">
        <v>20000.099999999999</v>
      </c>
      <c r="L10" s="29">
        <v>0</v>
      </c>
      <c r="M10" s="29">
        <v>2995.58</v>
      </c>
      <c r="N10" s="29">
        <v>89.18</v>
      </c>
      <c r="O10" s="30">
        <v>0.08</v>
      </c>
      <c r="P10" s="29">
        <v>2300.02</v>
      </c>
      <c r="Q10" s="29">
        <v>0</v>
      </c>
      <c r="R10" s="29">
        <v>5384.9</v>
      </c>
      <c r="S10" s="31">
        <v>14615.2</v>
      </c>
    </row>
    <row r="11" spans="1:19">
      <c r="A11" s="26" t="s">
        <v>20</v>
      </c>
      <c r="B11" s="27" t="s">
        <v>21</v>
      </c>
      <c r="C11" s="27" t="s">
        <v>207</v>
      </c>
      <c r="D11" s="27" t="s">
        <v>211</v>
      </c>
      <c r="E11" s="27" t="s">
        <v>206</v>
      </c>
      <c r="F11" s="28">
        <v>40452</v>
      </c>
      <c r="G11" s="29">
        <v>576.66999999999996</v>
      </c>
      <c r="H11" s="29">
        <v>17300.099999999999</v>
      </c>
      <c r="I11" s="29">
        <v>0</v>
      </c>
      <c r="J11" s="29">
        <v>0</v>
      </c>
      <c r="K11" s="29">
        <v>17300.099999999999</v>
      </c>
      <c r="L11" s="29">
        <v>0</v>
      </c>
      <c r="M11" s="29">
        <v>2418.86</v>
      </c>
      <c r="N11" s="29">
        <v>77.14</v>
      </c>
      <c r="O11" s="29">
        <v>-0.05</v>
      </c>
      <c r="P11" s="29">
        <v>1989.52</v>
      </c>
      <c r="Q11" s="29">
        <v>5657</v>
      </c>
      <c r="R11" s="29">
        <v>10142.57</v>
      </c>
      <c r="S11" s="31">
        <v>21574.2</v>
      </c>
    </row>
    <row r="12" spans="1:19">
      <c r="A12" s="26" t="s">
        <v>22</v>
      </c>
      <c r="B12" s="27" t="s">
        <v>23</v>
      </c>
      <c r="C12" s="27" t="s">
        <v>212</v>
      </c>
      <c r="D12" s="27" t="s">
        <v>213</v>
      </c>
      <c r="E12" s="27" t="s">
        <v>206</v>
      </c>
      <c r="F12" s="28">
        <v>43374</v>
      </c>
      <c r="G12" s="29">
        <v>338.03</v>
      </c>
      <c r="H12" s="32">
        <v>10140.9</v>
      </c>
      <c r="I12" s="29">
        <v>0</v>
      </c>
      <c r="J12" s="29">
        <v>200</v>
      </c>
      <c r="K12" s="29">
        <v>10340.9</v>
      </c>
      <c r="L12" s="29">
        <v>0</v>
      </c>
      <c r="M12" s="29">
        <v>474.26</v>
      </c>
      <c r="N12" s="29">
        <v>23.34</v>
      </c>
      <c r="O12" s="29">
        <v>0.05</v>
      </c>
      <c r="P12" s="29">
        <v>583.1</v>
      </c>
      <c r="Q12" s="29">
        <v>0</v>
      </c>
      <c r="R12" s="29">
        <v>1080.6500000000001</v>
      </c>
      <c r="S12" s="31">
        <v>11695.6</v>
      </c>
    </row>
    <row r="13" spans="1:19">
      <c r="A13" s="26" t="s">
        <v>24</v>
      </c>
      <c r="B13" s="27" t="s">
        <v>25</v>
      </c>
      <c r="C13" s="27" t="s">
        <v>207</v>
      </c>
      <c r="D13" s="27" t="s">
        <v>211</v>
      </c>
      <c r="E13" s="27" t="s">
        <v>206</v>
      </c>
      <c r="F13" s="28">
        <v>38945</v>
      </c>
      <c r="G13" s="29">
        <v>292.95933333333335</v>
      </c>
      <c r="H13" s="32">
        <v>10140.9</v>
      </c>
      <c r="I13" s="29">
        <v>0</v>
      </c>
      <c r="J13" s="29">
        <v>200</v>
      </c>
      <c r="K13" s="29">
        <v>10340.9</v>
      </c>
      <c r="L13" s="29">
        <v>0</v>
      </c>
      <c r="M13" s="29">
        <v>948.52</v>
      </c>
      <c r="N13" s="29">
        <v>45.22</v>
      </c>
      <c r="O13" s="30">
        <v>6.9999999999999993E-2</v>
      </c>
      <c r="P13" s="29">
        <v>1166.2</v>
      </c>
      <c r="Q13" s="29">
        <v>2072.0100000000002</v>
      </c>
      <c r="R13" s="29">
        <v>4231.8999999999996</v>
      </c>
      <c r="S13" s="31">
        <v>6109</v>
      </c>
    </row>
    <row r="14" spans="1:19">
      <c r="A14" s="26" t="s">
        <v>26</v>
      </c>
      <c r="B14" s="27" t="s">
        <v>27</v>
      </c>
      <c r="C14" s="27" t="s">
        <v>208</v>
      </c>
      <c r="D14" s="27" t="s">
        <v>205</v>
      </c>
      <c r="E14" s="27" t="s">
        <v>206</v>
      </c>
      <c r="F14" s="28">
        <v>38443</v>
      </c>
      <c r="G14" s="29">
        <v>576.66999999999996</v>
      </c>
      <c r="H14" s="32">
        <v>17300.099999999999</v>
      </c>
      <c r="I14" s="29">
        <v>0</v>
      </c>
      <c r="J14" s="29">
        <v>0</v>
      </c>
      <c r="K14" s="29">
        <v>17300.099999999999</v>
      </c>
      <c r="L14" s="29">
        <v>0</v>
      </c>
      <c r="M14" s="29">
        <v>1683.69</v>
      </c>
      <c r="N14" s="29">
        <v>61.69</v>
      </c>
      <c r="O14" s="30">
        <v>-2.0000000000000004E-2</v>
      </c>
      <c r="P14" s="29">
        <v>1577.8600000000001</v>
      </c>
      <c r="Q14" s="29">
        <v>6040.22</v>
      </c>
      <c r="R14" s="29">
        <v>7395.33</v>
      </c>
      <c r="S14" s="31">
        <v>13466.6</v>
      </c>
    </row>
    <row r="15" spans="1:19">
      <c r="A15" s="26" t="s">
        <v>28</v>
      </c>
      <c r="B15" s="27" t="s">
        <v>29</v>
      </c>
      <c r="C15" s="27" t="s">
        <v>208</v>
      </c>
      <c r="D15" s="27" t="s">
        <v>205</v>
      </c>
      <c r="E15" s="27" t="s">
        <v>206</v>
      </c>
      <c r="F15" s="28">
        <v>39157</v>
      </c>
      <c r="G15" s="29">
        <v>428.6</v>
      </c>
      <c r="H15" s="32">
        <v>12858</v>
      </c>
      <c r="I15" s="29">
        <v>0</v>
      </c>
      <c r="J15" s="29">
        <v>0</v>
      </c>
      <c r="K15" s="29">
        <v>12858</v>
      </c>
      <c r="L15" s="29">
        <v>0</v>
      </c>
      <c r="M15" s="29">
        <v>1944.45</v>
      </c>
      <c r="N15" s="29">
        <v>66.92</v>
      </c>
      <c r="O15" s="29">
        <v>-0.05</v>
      </c>
      <c r="P15" s="29">
        <v>1734.1</v>
      </c>
      <c r="Q15" s="29">
        <v>2000</v>
      </c>
      <c r="R15" s="29">
        <v>5745.52</v>
      </c>
      <c r="S15" s="31">
        <v>23750.2</v>
      </c>
    </row>
    <row r="16" spans="1:19">
      <c r="A16" s="26" t="s">
        <v>30</v>
      </c>
      <c r="B16" s="27" t="s">
        <v>31</v>
      </c>
      <c r="C16" s="27" t="s">
        <v>207</v>
      </c>
      <c r="D16" s="27" t="s">
        <v>211</v>
      </c>
      <c r="E16" s="27" t="s">
        <v>206</v>
      </c>
      <c r="F16" s="28">
        <v>39448</v>
      </c>
      <c r="G16" s="29">
        <v>490.83</v>
      </c>
      <c r="H16" s="32">
        <v>14724.9</v>
      </c>
      <c r="I16" s="29">
        <v>0</v>
      </c>
      <c r="J16" s="29">
        <v>0</v>
      </c>
      <c r="K16" s="29">
        <v>14724.9</v>
      </c>
      <c r="L16" s="29">
        <v>0</v>
      </c>
      <c r="M16" s="29">
        <v>1669.42</v>
      </c>
      <c r="N16" s="29">
        <v>61.629999999999995</v>
      </c>
      <c r="O16" s="29">
        <v>-0.18</v>
      </c>
      <c r="P16" s="29">
        <v>1586.02</v>
      </c>
      <c r="Q16" s="29">
        <v>0</v>
      </c>
      <c r="R16" s="29">
        <v>3317.05</v>
      </c>
      <c r="S16" s="31">
        <v>10474.4</v>
      </c>
    </row>
    <row r="17" spans="1:19">
      <c r="A17" s="26" t="s">
        <v>32</v>
      </c>
      <c r="B17" s="27" t="s">
        <v>33</v>
      </c>
      <c r="C17" s="27" t="s">
        <v>207</v>
      </c>
      <c r="D17" s="27" t="s">
        <v>205</v>
      </c>
      <c r="E17" s="27" t="s">
        <v>206</v>
      </c>
      <c r="F17" s="28">
        <v>39588</v>
      </c>
      <c r="G17" s="29">
        <v>428.6</v>
      </c>
      <c r="H17" s="32">
        <v>12858</v>
      </c>
      <c r="I17" s="29">
        <v>0</v>
      </c>
      <c r="J17" s="29">
        <v>0</v>
      </c>
      <c r="K17" s="29">
        <v>12858</v>
      </c>
      <c r="L17" s="29">
        <v>0</v>
      </c>
      <c r="M17" s="29">
        <v>1669.42</v>
      </c>
      <c r="N17" s="29">
        <v>61.36</v>
      </c>
      <c r="O17" s="29">
        <v>0.15</v>
      </c>
      <c r="P17" s="29">
        <v>1586.02</v>
      </c>
      <c r="Q17" s="29">
        <v>467</v>
      </c>
      <c r="R17" s="29">
        <v>3783.6499999999996</v>
      </c>
      <c r="S17" s="31">
        <v>20007.8</v>
      </c>
    </row>
    <row r="18" spans="1:19">
      <c r="A18" s="26" t="s">
        <v>34</v>
      </c>
      <c r="B18" s="27" t="s">
        <v>35</v>
      </c>
      <c r="C18" s="27" t="s">
        <v>207</v>
      </c>
      <c r="D18" s="27" t="s">
        <v>205</v>
      </c>
      <c r="E18" s="27" t="s">
        <v>206</v>
      </c>
      <c r="F18" s="28">
        <v>40299</v>
      </c>
      <c r="G18" s="29">
        <v>402.33</v>
      </c>
      <c r="H18" s="32">
        <v>14724.9</v>
      </c>
      <c r="I18" s="29">
        <v>0</v>
      </c>
      <c r="J18" s="29">
        <v>0</v>
      </c>
      <c r="K18" s="29">
        <v>14724.9</v>
      </c>
      <c r="L18" s="29">
        <v>0</v>
      </c>
      <c r="M18" s="29">
        <v>1669.42</v>
      </c>
      <c r="N18" s="29">
        <v>61.629999999999995</v>
      </c>
      <c r="O18" s="30">
        <v>-0.18</v>
      </c>
      <c r="P18" s="29">
        <v>1586.02</v>
      </c>
      <c r="Q18" s="29">
        <v>467</v>
      </c>
      <c r="R18" s="29">
        <v>3784.05</v>
      </c>
      <c r="S18" s="31">
        <v>10007.4</v>
      </c>
    </row>
    <row r="19" spans="1:19">
      <c r="A19" s="26" t="s">
        <v>36</v>
      </c>
      <c r="B19" s="27" t="s">
        <v>37</v>
      </c>
      <c r="C19" s="27" t="s">
        <v>214</v>
      </c>
      <c r="D19" s="27" t="s">
        <v>215</v>
      </c>
      <c r="E19" s="27" t="s">
        <v>206</v>
      </c>
      <c r="F19" s="28">
        <v>43374</v>
      </c>
      <c r="G19" s="29">
        <v>490.83</v>
      </c>
      <c r="H19" s="32">
        <v>20000.099999999999</v>
      </c>
      <c r="I19" s="29">
        <v>0</v>
      </c>
      <c r="J19" s="29">
        <v>0</v>
      </c>
      <c r="K19" s="29">
        <v>20000.099999999999</v>
      </c>
      <c r="L19" s="29">
        <v>0</v>
      </c>
      <c r="M19" s="29">
        <v>2432.19</v>
      </c>
      <c r="N19" s="29">
        <v>77.8</v>
      </c>
      <c r="O19" s="30">
        <v>-9.0000000000000011E-2</v>
      </c>
      <c r="P19" s="29">
        <v>1996.69</v>
      </c>
      <c r="Q19" s="29">
        <v>2455</v>
      </c>
      <c r="R19" s="29">
        <v>6961.63</v>
      </c>
      <c r="S19" s="31">
        <v>20459.2</v>
      </c>
    </row>
    <row r="20" spans="1:19">
      <c r="A20" s="26" t="s">
        <v>38</v>
      </c>
      <c r="B20" s="27" t="s">
        <v>39</v>
      </c>
      <c r="C20" s="27" t="s">
        <v>216</v>
      </c>
      <c r="D20" s="27" t="s">
        <v>217</v>
      </c>
      <c r="E20" s="27" t="s">
        <v>206</v>
      </c>
      <c r="F20" s="28">
        <v>40179</v>
      </c>
      <c r="G20" s="29">
        <v>402.33</v>
      </c>
      <c r="H20" s="32">
        <v>12069.9</v>
      </c>
      <c r="I20" s="29">
        <v>0</v>
      </c>
      <c r="J20" s="29">
        <v>200</v>
      </c>
      <c r="K20" s="29">
        <v>12269.9</v>
      </c>
      <c r="L20" s="29">
        <v>0</v>
      </c>
      <c r="M20" s="29">
        <v>2148.64</v>
      </c>
      <c r="N20" s="29">
        <v>70.930000000000007</v>
      </c>
      <c r="O20" s="29">
        <v>-4.0000000000000008E-2</v>
      </c>
      <c r="P20" s="29">
        <v>1844.03</v>
      </c>
      <c r="Q20" s="29">
        <v>2455</v>
      </c>
      <c r="R20" s="29">
        <v>6518.76</v>
      </c>
      <c r="S20" s="31">
        <v>23718.600000000002</v>
      </c>
    </row>
    <row r="21" spans="1:19">
      <c r="A21" s="26" t="s">
        <v>40</v>
      </c>
      <c r="B21" s="27" t="s">
        <v>41</v>
      </c>
      <c r="C21" s="27" t="s">
        <v>208</v>
      </c>
      <c r="D21" s="27" t="s">
        <v>211</v>
      </c>
      <c r="E21" s="27" t="s">
        <v>206</v>
      </c>
      <c r="F21" s="28">
        <v>41548</v>
      </c>
      <c r="G21" s="29">
        <v>402.33</v>
      </c>
      <c r="H21" s="32">
        <v>12069.9</v>
      </c>
      <c r="I21" s="29">
        <v>0</v>
      </c>
      <c r="J21" s="29">
        <v>200</v>
      </c>
      <c r="K21" s="29">
        <v>12269.9</v>
      </c>
      <c r="L21" s="29">
        <v>0</v>
      </c>
      <c r="M21" s="29">
        <v>1301.7</v>
      </c>
      <c r="N21" s="29">
        <v>53.82</v>
      </c>
      <c r="O21" s="29">
        <v>0.1</v>
      </c>
      <c r="P21" s="29">
        <v>1388.04</v>
      </c>
      <c r="Q21" s="29">
        <v>2890.96</v>
      </c>
      <c r="R21" s="29">
        <v>5634.5</v>
      </c>
      <c r="S21" s="31">
        <v>6635.4</v>
      </c>
    </row>
    <row r="22" spans="1:19">
      <c r="A22" s="26" t="s">
        <v>42</v>
      </c>
      <c r="B22" s="27" t="s">
        <v>43</v>
      </c>
      <c r="C22" s="27" t="s">
        <v>212</v>
      </c>
      <c r="D22" s="27" t="s">
        <v>213</v>
      </c>
      <c r="E22" s="27" t="s">
        <v>206</v>
      </c>
      <c r="F22" s="28">
        <v>43571</v>
      </c>
      <c r="G22" s="29">
        <v>402.33</v>
      </c>
      <c r="H22" s="32">
        <v>12069.9</v>
      </c>
      <c r="I22" s="29">
        <v>0</v>
      </c>
      <c r="J22" s="29">
        <v>200</v>
      </c>
      <c r="K22" s="29">
        <v>12269.9</v>
      </c>
      <c r="L22" s="29">
        <v>0</v>
      </c>
      <c r="M22" s="29">
        <v>1301.7</v>
      </c>
      <c r="N22" s="29">
        <v>53.82</v>
      </c>
      <c r="O22" s="29">
        <v>-0.22999999999999998</v>
      </c>
      <c r="P22" s="29">
        <v>1388.04</v>
      </c>
      <c r="Q22" s="29">
        <v>6472.2</v>
      </c>
      <c r="R22" s="29">
        <v>7396.3</v>
      </c>
      <c r="S22" s="31">
        <v>4873.6000000000004</v>
      </c>
    </row>
    <row r="23" spans="1:19">
      <c r="A23" s="26" t="s">
        <v>44</v>
      </c>
      <c r="B23" s="27" t="s">
        <v>45</v>
      </c>
      <c r="C23" s="27" t="s">
        <v>214</v>
      </c>
      <c r="D23" s="27" t="s">
        <v>210</v>
      </c>
      <c r="E23" s="27" t="s">
        <v>206</v>
      </c>
      <c r="F23" s="28">
        <v>43374</v>
      </c>
      <c r="G23" s="29">
        <v>428.6</v>
      </c>
      <c r="H23" s="32">
        <v>12858</v>
      </c>
      <c r="I23" s="29">
        <v>0</v>
      </c>
      <c r="J23" s="29">
        <v>0</v>
      </c>
      <c r="K23" s="29">
        <v>12858</v>
      </c>
      <c r="L23" s="29">
        <v>0</v>
      </c>
      <c r="M23" s="29">
        <v>1385.87</v>
      </c>
      <c r="N23" s="29">
        <v>55.629999999999995</v>
      </c>
      <c r="O23" s="29">
        <v>-7.0000000000000007E-2</v>
      </c>
      <c r="P23" s="29">
        <v>1433.3600000000001</v>
      </c>
      <c r="Q23" s="29">
        <v>4425.79</v>
      </c>
      <c r="R23" s="29">
        <v>7300.68</v>
      </c>
      <c r="S23" s="31">
        <v>15321.6</v>
      </c>
    </row>
    <row r="24" spans="1:19">
      <c r="A24" s="26" t="s">
        <v>46</v>
      </c>
      <c r="B24" s="27" t="s">
        <v>47</v>
      </c>
      <c r="C24" s="27" t="s">
        <v>218</v>
      </c>
      <c r="D24" s="27" t="s">
        <v>205</v>
      </c>
      <c r="E24" s="27" t="s">
        <v>206</v>
      </c>
      <c r="F24" s="28">
        <v>40179</v>
      </c>
      <c r="G24" s="29">
        <v>340.97</v>
      </c>
      <c r="H24" s="32">
        <v>10229.1</v>
      </c>
      <c r="I24" s="29">
        <v>0</v>
      </c>
      <c r="J24" s="29">
        <v>200</v>
      </c>
      <c r="K24" s="29">
        <v>10429.1</v>
      </c>
      <c r="L24" s="29">
        <v>0</v>
      </c>
      <c r="M24" s="29">
        <v>1217.18</v>
      </c>
      <c r="N24" s="29">
        <v>51.28</v>
      </c>
      <c r="O24" s="29">
        <v>1.999999999999999E-2</v>
      </c>
      <c r="P24" s="29">
        <v>1327.51</v>
      </c>
      <c r="Q24" s="29">
        <v>0</v>
      </c>
      <c r="R24" s="29">
        <v>2595.75</v>
      </c>
      <c r="S24" s="31">
        <v>9047.7999999999993</v>
      </c>
    </row>
    <row r="25" spans="1:19">
      <c r="A25" s="26" t="s">
        <v>8</v>
      </c>
      <c r="B25" s="27" t="s">
        <v>9</v>
      </c>
      <c r="C25" s="27" t="s">
        <v>219</v>
      </c>
      <c r="D25" s="27" t="s">
        <v>205</v>
      </c>
      <c r="E25" s="27" t="s">
        <v>206</v>
      </c>
      <c r="F25" s="28">
        <v>36892</v>
      </c>
      <c r="G25" s="29">
        <v>1450</v>
      </c>
      <c r="H25" s="32">
        <v>43500</v>
      </c>
      <c r="I25" s="29">
        <v>0</v>
      </c>
      <c r="J25" s="29">
        <v>0</v>
      </c>
      <c r="K25" s="29">
        <v>43500</v>
      </c>
      <c r="L25" s="29">
        <v>0</v>
      </c>
      <c r="M25" s="29">
        <v>4890.0999999999995</v>
      </c>
      <c r="N25" s="29">
        <v>122.18</v>
      </c>
      <c r="O25" s="30">
        <v>3.9999999999999994E-2</v>
      </c>
      <c r="P25" s="29">
        <v>3089.42</v>
      </c>
      <c r="Q25" s="29">
        <v>6801.79</v>
      </c>
      <c r="R25" s="29">
        <v>14903.35</v>
      </c>
      <c r="S25" s="31">
        <v>12061.2</v>
      </c>
    </row>
    <row r="26" spans="1:19">
      <c r="A26" s="26" t="s">
        <v>48</v>
      </c>
      <c r="B26" s="27" t="s">
        <v>49</v>
      </c>
      <c r="C26" s="27" t="s">
        <v>220</v>
      </c>
      <c r="D26" s="27" t="s">
        <v>210</v>
      </c>
      <c r="E26" s="27" t="s">
        <v>206</v>
      </c>
      <c r="F26" s="28">
        <v>43374</v>
      </c>
      <c r="G26" s="29">
        <v>402.33</v>
      </c>
      <c r="H26" s="32">
        <v>12069.9</v>
      </c>
      <c r="I26" s="29">
        <v>0</v>
      </c>
      <c r="J26" s="29">
        <v>200</v>
      </c>
      <c r="K26" s="29">
        <v>12269.9</v>
      </c>
      <c r="L26" s="29">
        <v>0</v>
      </c>
      <c r="M26" s="29">
        <v>5058.79</v>
      </c>
      <c r="N26" s="29">
        <v>121.63</v>
      </c>
      <c r="O26" s="30">
        <v>7.0000000000000007E-2</v>
      </c>
      <c r="P26" s="29">
        <v>3195.27</v>
      </c>
      <c r="Q26" s="29">
        <v>10863.33</v>
      </c>
      <c r="R26" s="29">
        <v>16463.75</v>
      </c>
      <c r="S26" s="31">
        <v>11421.2</v>
      </c>
    </row>
    <row r="27" spans="1:19">
      <c r="A27" s="26" t="s">
        <v>50</v>
      </c>
      <c r="B27" s="27" t="s">
        <v>51</v>
      </c>
      <c r="C27" s="27" t="s">
        <v>221</v>
      </c>
      <c r="D27" s="27" t="s">
        <v>210</v>
      </c>
      <c r="E27" s="27" t="s">
        <v>206</v>
      </c>
      <c r="F27" s="28">
        <v>43374</v>
      </c>
      <c r="G27" s="29">
        <v>783.33</v>
      </c>
      <c r="H27" s="32">
        <v>23499.9</v>
      </c>
      <c r="I27" s="29">
        <v>0</v>
      </c>
      <c r="J27" s="29">
        <v>0</v>
      </c>
      <c r="K27" s="29">
        <v>23499.9</v>
      </c>
      <c r="L27" s="29">
        <v>0</v>
      </c>
      <c r="M27" s="29">
        <v>2522.42</v>
      </c>
      <c r="N27" s="29">
        <v>80.12</v>
      </c>
      <c r="O27" s="30">
        <v>0.03</v>
      </c>
      <c r="P27" s="29">
        <v>2045.26</v>
      </c>
      <c r="Q27" s="29">
        <v>5328</v>
      </c>
      <c r="R27" s="29">
        <v>9975.9500000000007</v>
      </c>
      <c r="S27" s="31">
        <v>17967.2</v>
      </c>
    </row>
    <row r="28" spans="1:19">
      <c r="A28" s="26" t="s">
        <v>77</v>
      </c>
      <c r="B28" s="27" t="s">
        <v>78</v>
      </c>
      <c r="C28" s="27" t="s">
        <v>222</v>
      </c>
      <c r="D28" s="27" t="s">
        <v>217</v>
      </c>
      <c r="E28" s="27" t="s">
        <v>206</v>
      </c>
      <c r="F28" s="28">
        <v>43374</v>
      </c>
      <c r="G28" s="29">
        <v>490.83</v>
      </c>
      <c r="H28" s="32">
        <v>14724.9</v>
      </c>
      <c r="I28" s="29">
        <v>0</v>
      </c>
      <c r="J28" s="29">
        <v>0</v>
      </c>
      <c r="K28" s="29">
        <v>14724.9</v>
      </c>
      <c r="L28" s="29">
        <v>0</v>
      </c>
      <c r="M28" s="29">
        <v>2805.97</v>
      </c>
      <c r="N28" s="29">
        <v>84.59</v>
      </c>
      <c r="O28" s="29">
        <v>-0.11</v>
      </c>
      <c r="P28" s="29">
        <v>2197.92</v>
      </c>
      <c r="Q28" s="29">
        <v>3264</v>
      </c>
      <c r="R28" s="29">
        <v>8352.5299999999988</v>
      </c>
      <c r="S28" s="31">
        <v>30343.199999999997</v>
      </c>
    </row>
    <row r="29" spans="1:19">
      <c r="A29" s="26" t="s">
        <v>52</v>
      </c>
      <c r="B29" s="27" t="s">
        <v>53</v>
      </c>
      <c r="C29" s="27" t="s">
        <v>218</v>
      </c>
      <c r="D29" s="27" t="s">
        <v>217</v>
      </c>
      <c r="E29" s="27" t="s">
        <v>206</v>
      </c>
      <c r="F29" s="28">
        <v>43374</v>
      </c>
      <c r="G29" s="29">
        <v>666.67</v>
      </c>
      <c r="H29" s="32">
        <v>20000.099999999999</v>
      </c>
      <c r="I29" s="29">
        <v>0</v>
      </c>
      <c r="J29" s="29">
        <v>0</v>
      </c>
      <c r="K29" s="29">
        <v>20000.099999999999</v>
      </c>
      <c r="L29" s="29">
        <v>0</v>
      </c>
      <c r="M29" s="29">
        <v>2432.19</v>
      </c>
      <c r="N29" s="29">
        <v>77.8</v>
      </c>
      <c r="O29" s="30">
        <v>0.18</v>
      </c>
      <c r="P29" s="29">
        <v>1996.69</v>
      </c>
      <c r="Q29" s="29">
        <v>4257</v>
      </c>
      <c r="R29" s="29">
        <v>8763.5</v>
      </c>
      <c r="S29" s="31">
        <v>8599</v>
      </c>
    </row>
    <row r="30" spans="1:19">
      <c r="A30" s="26" t="s">
        <v>54</v>
      </c>
      <c r="B30" s="27" t="s">
        <v>55</v>
      </c>
      <c r="C30" s="27" t="s">
        <v>223</v>
      </c>
      <c r="D30" s="27" t="s">
        <v>215</v>
      </c>
      <c r="E30" s="27" t="s">
        <v>206</v>
      </c>
      <c r="F30" s="28">
        <v>43374</v>
      </c>
      <c r="G30" s="29">
        <v>338.03</v>
      </c>
      <c r="H30" s="32">
        <v>10140.9</v>
      </c>
      <c r="I30" s="29">
        <v>0</v>
      </c>
      <c r="J30" s="29">
        <v>200</v>
      </c>
      <c r="K30" s="29">
        <v>10340.9</v>
      </c>
      <c r="L30" s="29">
        <v>0</v>
      </c>
      <c r="M30" s="29">
        <v>1972.05</v>
      </c>
      <c r="N30" s="29">
        <v>66.489999999999995</v>
      </c>
      <c r="O30" s="29">
        <v>2.0000000000000004E-2</v>
      </c>
      <c r="P30" s="29">
        <v>1733.1100000000001</v>
      </c>
      <c r="Q30" s="29">
        <v>4257</v>
      </c>
      <c r="R30" s="29">
        <v>8028.57</v>
      </c>
      <c r="S30" s="31">
        <v>23808.6</v>
      </c>
    </row>
    <row r="31" spans="1:19">
      <c r="A31" s="26" t="s">
        <v>56</v>
      </c>
      <c r="B31" s="27" t="s">
        <v>57</v>
      </c>
      <c r="C31" s="27" t="s">
        <v>220</v>
      </c>
      <c r="D31" s="27" t="s">
        <v>205</v>
      </c>
      <c r="E31" s="27" t="s">
        <v>206</v>
      </c>
      <c r="F31" s="33">
        <v>43374</v>
      </c>
      <c r="G31" s="29">
        <v>133.33000000000001</v>
      </c>
      <c r="H31" s="32">
        <v>5000.1000000000004</v>
      </c>
      <c r="I31" s="29">
        <v>0</v>
      </c>
      <c r="J31" s="29">
        <v>200</v>
      </c>
      <c r="K31" s="29">
        <v>5200.1000000000004</v>
      </c>
      <c r="L31" s="29">
        <f>-9.62-9.62</f>
        <v>-19.239999999999998</v>
      </c>
      <c r="M31" s="29">
        <v>474.26</v>
      </c>
      <c r="N31" s="29">
        <v>33.39</v>
      </c>
      <c r="O31" s="29">
        <v>0.12</v>
      </c>
      <c r="P31" s="29">
        <v>583.1</v>
      </c>
      <c r="Q31" s="29">
        <v>0</v>
      </c>
      <c r="R31" s="29">
        <v>1081.1699999999998</v>
      </c>
      <c r="S31" s="31">
        <v>15140.400000000001</v>
      </c>
    </row>
    <row r="32" spans="1:19">
      <c r="A32" s="26" t="s">
        <v>58</v>
      </c>
      <c r="B32" s="27" t="s">
        <v>59</v>
      </c>
      <c r="C32" s="27" t="s">
        <v>208</v>
      </c>
      <c r="D32" s="27" t="s">
        <v>213</v>
      </c>
      <c r="E32" s="27" t="s">
        <v>206</v>
      </c>
      <c r="F32" s="28">
        <v>43374</v>
      </c>
      <c r="G32" s="29">
        <v>321</v>
      </c>
      <c r="H32" s="32">
        <v>9630</v>
      </c>
      <c r="I32" s="29">
        <v>0</v>
      </c>
      <c r="J32" s="29">
        <v>200</v>
      </c>
      <c r="K32" s="29">
        <v>9830</v>
      </c>
      <c r="L32" s="29">
        <v>0</v>
      </c>
      <c r="M32" s="29">
        <v>431.07</v>
      </c>
      <c r="N32" s="29">
        <v>32.950000000000003</v>
      </c>
      <c r="O32" s="29">
        <v>0.10999999999999999</v>
      </c>
      <c r="P32" s="29">
        <v>553.73</v>
      </c>
      <c r="Q32" s="29">
        <v>0</v>
      </c>
      <c r="R32" s="29">
        <v>1008.32</v>
      </c>
      <c r="S32" s="31">
        <v>10573.4</v>
      </c>
    </row>
    <row r="33" spans="1:19">
      <c r="A33" s="26" t="s">
        <v>60</v>
      </c>
      <c r="B33" s="27" t="s">
        <v>61</v>
      </c>
      <c r="C33" s="27" t="s">
        <v>224</v>
      </c>
      <c r="D33" s="27" t="s">
        <v>215</v>
      </c>
      <c r="E33" s="27" t="s">
        <v>206</v>
      </c>
      <c r="F33" s="28">
        <v>43374</v>
      </c>
      <c r="G33" s="29">
        <v>490.83</v>
      </c>
      <c r="H33" s="32">
        <v>15649.8</v>
      </c>
      <c r="I33" s="29">
        <v>0</v>
      </c>
      <c r="J33" s="29">
        <v>0</v>
      </c>
      <c r="K33" s="29">
        <v>15649.8</v>
      </c>
      <c r="L33" s="29">
        <v>0</v>
      </c>
      <c r="M33" s="29">
        <v>1464.25</v>
      </c>
      <c r="N33" s="29">
        <v>56.800000000000004</v>
      </c>
      <c r="O33" s="29">
        <v>-0.02</v>
      </c>
      <c r="P33" s="29">
        <v>1453.5900000000001</v>
      </c>
      <c r="Q33" s="29">
        <v>0</v>
      </c>
      <c r="R33" s="29">
        <v>2974.7</v>
      </c>
      <c r="S33" s="31">
        <v>17790.2</v>
      </c>
    </row>
    <row r="34" spans="1:19">
      <c r="A34" s="26" t="s">
        <v>62</v>
      </c>
      <c r="B34" s="27" t="s">
        <v>63</v>
      </c>
      <c r="C34" s="27" t="s">
        <v>214</v>
      </c>
      <c r="D34" s="27" t="s">
        <v>215</v>
      </c>
      <c r="E34" s="27" t="s">
        <v>206</v>
      </c>
      <c r="F34" s="28">
        <v>43374</v>
      </c>
      <c r="G34" s="29">
        <v>576.66</v>
      </c>
      <c r="H34" s="32">
        <v>17299.8</v>
      </c>
      <c r="I34" s="29">
        <v>0</v>
      </c>
      <c r="J34" s="29">
        <v>0</v>
      </c>
      <c r="K34" s="29">
        <v>17299.8</v>
      </c>
      <c r="L34" s="29">
        <v>0</v>
      </c>
      <c r="M34" s="29">
        <v>2242.58</v>
      </c>
      <c r="N34" s="29">
        <v>73.580000000000013</v>
      </c>
      <c r="O34" s="29">
        <v>-0.06</v>
      </c>
      <c r="P34" s="29">
        <v>1894.6</v>
      </c>
      <c r="Q34" s="29">
        <v>2884</v>
      </c>
      <c r="R34" s="29">
        <v>7094.5999999999995</v>
      </c>
      <c r="S34" s="31">
        <v>9380.2000000000007</v>
      </c>
    </row>
    <row r="35" spans="1:19">
      <c r="A35" s="26" t="s">
        <v>64</v>
      </c>
      <c r="B35" s="27" t="s">
        <v>65</v>
      </c>
      <c r="C35" s="27" t="s">
        <v>207</v>
      </c>
      <c r="D35" s="27" t="s">
        <v>211</v>
      </c>
      <c r="E35" s="27" t="s">
        <v>206</v>
      </c>
      <c r="F35" s="28">
        <v>43374</v>
      </c>
      <c r="G35" s="29">
        <v>1000</v>
      </c>
      <c r="H35" s="32">
        <v>30000</v>
      </c>
      <c r="I35" s="29">
        <v>0</v>
      </c>
      <c r="J35" s="29">
        <v>0</v>
      </c>
      <c r="K35" s="29">
        <v>30000</v>
      </c>
      <c r="L35" s="29">
        <v>0</v>
      </c>
      <c r="M35" s="29">
        <v>3841.03</v>
      </c>
      <c r="N35" s="29">
        <v>106.36000000000001</v>
      </c>
      <c r="O35" s="30">
        <v>0.18</v>
      </c>
      <c r="P35" s="29">
        <v>2719.74</v>
      </c>
      <c r="Q35" s="29">
        <v>6598</v>
      </c>
      <c r="R35" s="29">
        <v>13265.17</v>
      </c>
      <c r="S35" s="31">
        <v>24801.4</v>
      </c>
    </row>
    <row r="36" spans="1:19">
      <c r="A36" s="26" t="s">
        <v>66</v>
      </c>
      <c r="B36" s="27" t="s">
        <v>67</v>
      </c>
      <c r="C36" s="27" t="s">
        <v>207</v>
      </c>
      <c r="D36" s="27" t="s">
        <v>211</v>
      </c>
      <c r="E36" s="27" t="s">
        <v>206</v>
      </c>
      <c r="F36" s="28">
        <v>37988</v>
      </c>
      <c r="G36" s="29">
        <v>576.77</v>
      </c>
      <c r="H36" s="32">
        <v>17303.099999999999</v>
      </c>
      <c r="I36" s="29">
        <v>0</v>
      </c>
      <c r="J36" s="29">
        <v>0</v>
      </c>
      <c r="K36" s="29">
        <v>17303.099999999999</v>
      </c>
      <c r="L36" s="29">
        <v>0</v>
      </c>
      <c r="M36" s="29">
        <v>3841.38</v>
      </c>
      <c r="N36" s="29">
        <v>104.55000000000001</v>
      </c>
      <c r="O36" s="30">
        <v>-0.14000000000000001</v>
      </c>
      <c r="P36" s="29">
        <v>1725</v>
      </c>
      <c r="Q36" s="29">
        <v>3714</v>
      </c>
      <c r="R36" s="29">
        <v>9384.75</v>
      </c>
      <c r="S36" s="31">
        <v>39266.800000000003</v>
      </c>
    </row>
    <row r="37" spans="1:19">
      <c r="A37" s="26" t="s">
        <v>68</v>
      </c>
      <c r="B37" s="27" t="s">
        <v>69</v>
      </c>
      <c r="C37" s="27" t="s">
        <v>225</v>
      </c>
      <c r="D37" s="27" t="s">
        <v>211</v>
      </c>
      <c r="E37" s="27" t="s">
        <v>206</v>
      </c>
      <c r="F37" s="28">
        <v>43374</v>
      </c>
      <c r="G37" s="29">
        <v>340.97</v>
      </c>
      <c r="H37" s="32">
        <v>10229.1</v>
      </c>
      <c r="I37" s="29">
        <v>0</v>
      </c>
      <c r="J37" s="29">
        <v>200</v>
      </c>
      <c r="K37" s="29">
        <v>10429.1</v>
      </c>
      <c r="L37" s="29">
        <v>0</v>
      </c>
      <c r="M37" s="29">
        <v>1691.91</v>
      </c>
      <c r="N37" s="29">
        <v>60.87</v>
      </c>
      <c r="O37" s="29">
        <v>0.19</v>
      </c>
      <c r="P37" s="29">
        <v>588.16999999999996</v>
      </c>
      <c r="Q37" s="29">
        <v>0</v>
      </c>
      <c r="R37" s="29">
        <v>2340.9</v>
      </c>
      <c r="S37" s="31">
        <v>11525.2</v>
      </c>
    </row>
    <row r="38" spans="1:19">
      <c r="A38" s="26" t="s">
        <v>70</v>
      </c>
      <c r="B38" s="27" t="s">
        <v>71</v>
      </c>
      <c r="C38" s="27" t="s">
        <v>207</v>
      </c>
      <c r="D38" s="27" t="s">
        <v>211</v>
      </c>
      <c r="E38" s="27" t="s">
        <v>206</v>
      </c>
      <c r="F38" s="28">
        <v>43405</v>
      </c>
      <c r="G38" s="29">
        <v>321</v>
      </c>
      <c r="H38" s="32">
        <v>9630</v>
      </c>
      <c r="I38" s="29">
        <v>0</v>
      </c>
      <c r="J38" s="29">
        <v>200</v>
      </c>
      <c r="K38" s="29">
        <v>9830</v>
      </c>
      <c r="L38" s="29">
        <v>0</v>
      </c>
      <c r="M38" s="29">
        <v>913.23</v>
      </c>
      <c r="N38" s="29">
        <v>44.230000000000004</v>
      </c>
      <c r="O38" s="29">
        <v>-0.09</v>
      </c>
      <c r="P38" s="29">
        <v>1141.9000000000001</v>
      </c>
      <c r="Q38" s="29">
        <v>0</v>
      </c>
      <c r="R38" s="29">
        <v>2099.35</v>
      </c>
      <c r="S38" s="31">
        <v>8030.2</v>
      </c>
    </row>
    <row r="39" spans="1:19">
      <c r="A39" s="34" t="s">
        <v>79</v>
      </c>
      <c r="B39" s="35" t="s">
        <v>80</v>
      </c>
      <c r="C39" s="27" t="s">
        <v>221</v>
      </c>
      <c r="D39" s="27" t="s">
        <v>211</v>
      </c>
      <c r="E39" s="27" t="s">
        <v>206</v>
      </c>
      <c r="F39" s="28">
        <v>43405</v>
      </c>
      <c r="G39" s="32">
        <v>321</v>
      </c>
      <c r="H39" s="32">
        <v>10141.200000000001</v>
      </c>
      <c r="I39" s="29">
        <v>0</v>
      </c>
      <c r="J39" s="32">
        <v>200</v>
      </c>
      <c r="K39" s="32">
        <v>10341.200000000001</v>
      </c>
      <c r="L39" s="32">
        <v>0</v>
      </c>
      <c r="M39" s="32">
        <v>905.36</v>
      </c>
      <c r="N39" s="32">
        <v>44.120000000000005</v>
      </c>
      <c r="O39" s="32">
        <v>-0.35</v>
      </c>
      <c r="P39" s="32">
        <v>553.73</v>
      </c>
      <c r="Q39" s="32">
        <v>0</v>
      </c>
      <c r="R39" s="32">
        <v>1503.2</v>
      </c>
      <c r="S39" s="36">
        <v>8582.4</v>
      </c>
    </row>
    <row r="40" spans="1:19">
      <c r="A40" s="26" t="s">
        <v>74</v>
      </c>
      <c r="B40" s="27" t="s">
        <v>75</v>
      </c>
      <c r="C40" s="35" t="s">
        <v>226</v>
      </c>
      <c r="D40" s="35" t="s">
        <v>217</v>
      </c>
      <c r="E40" s="35" t="s">
        <v>206</v>
      </c>
      <c r="F40" s="28">
        <v>43405</v>
      </c>
      <c r="G40" s="29">
        <v>316.66666666666669</v>
      </c>
      <c r="H40" s="32">
        <v>9630</v>
      </c>
      <c r="I40" s="29">
        <v>0</v>
      </c>
      <c r="J40" s="29">
        <v>200</v>
      </c>
      <c r="K40" s="29">
        <v>9830</v>
      </c>
      <c r="L40" s="29">
        <v>0</v>
      </c>
      <c r="M40" s="29">
        <v>905.36</v>
      </c>
      <c r="N40" s="29">
        <v>44.04</v>
      </c>
      <c r="O40" s="29">
        <v>0.06</v>
      </c>
      <c r="P40" s="29">
        <v>0</v>
      </c>
      <c r="Q40" s="29">
        <v>0</v>
      </c>
      <c r="R40" s="29">
        <v>949.4</v>
      </c>
      <c r="S40" s="31">
        <v>9036.2000000000007</v>
      </c>
    </row>
    <row r="41" spans="1:19">
      <c r="A41" s="37" t="s">
        <v>81</v>
      </c>
      <c r="B41" s="38" t="s">
        <v>82</v>
      </c>
      <c r="C41" s="27" t="s">
        <v>214</v>
      </c>
      <c r="D41" s="27" t="s">
        <v>215</v>
      </c>
      <c r="E41" s="27" t="s">
        <v>206</v>
      </c>
      <c r="F41" s="28">
        <v>43510</v>
      </c>
      <c r="G41" s="29">
        <v>428.6</v>
      </c>
      <c r="H41" s="32">
        <v>12858</v>
      </c>
      <c r="I41" s="29">
        <v>0</v>
      </c>
      <c r="J41" s="29">
        <v>0</v>
      </c>
      <c r="K41" s="29">
        <v>12858</v>
      </c>
      <c r="L41" s="29">
        <v>0</v>
      </c>
      <c r="M41" s="29">
        <v>1166.0899999999999</v>
      </c>
      <c r="N41" s="29">
        <v>50.370000000000005</v>
      </c>
      <c r="O41" s="29">
        <v>-0.04</v>
      </c>
      <c r="P41" s="29">
        <v>0</v>
      </c>
      <c r="Q41" s="29">
        <v>0</v>
      </c>
      <c r="R41" s="29">
        <v>1216.4000000000001</v>
      </c>
      <c r="S41" s="31">
        <v>10027.599999999999</v>
      </c>
    </row>
    <row r="42" spans="1:19">
      <c r="A42" s="34" t="s">
        <v>83</v>
      </c>
      <c r="B42" s="35" t="s">
        <v>85</v>
      </c>
      <c r="C42" s="27" t="s">
        <v>227</v>
      </c>
      <c r="D42" s="27" t="s">
        <v>205</v>
      </c>
      <c r="E42" s="27" t="s">
        <v>206</v>
      </c>
      <c r="F42" s="28">
        <v>43540</v>
      </c>
      <c r="G42" s="32">
        <v>316.67</v>
      </c>
      <c r="H42" s="32">
        <v>9500.1</v>
      </c>
      <c r="I42" s="29">
        <v>0</v>
      </c>
      <c r="J42" s="32">
        <v>0</v>
      </c>
      <c r="K42" s="32">
        <v>9500.1</v>
      </c>
      <c r="L42" s="32">
        <v>0</v>
      </c>
      <c r="M42" s="32">
        <v>1155.7</v>
      </c>
      <c r="N42" s="32">
        <v>49.599999999999994</v>
      </c>
      <c r="O42" s="32">
        <v>0.13</v>
      </c>
      <c r="P42" s="32">
        <v>0</v>
      </c>
      <c r="Q42" s="32">
        <v>0</v>
      </c>
      <c r="R42" s="32">
        <v>1205.25</v>
      </c>
      <c r="S42" s="36">
        <v>9973.7999999999993</v>
      </c>
    </row>
    <row r="43" spans="1:19">
      <c r="A43" s="34" t="s">
        <v>84</v>
      </c>
      <c r="B43" s="35" t="s">
        <v>86</v>
      </c>
      <c r="C43" s="35" t="s">
        <v>228</v>
      </c>
      <c r="D43" s="27" t="s">
        <v>215</v>
      </c>
      <c r="E43" s="35" t="s">
        <v>206</v>
      </c>
      <c r="F43" s="33">
        <v>43617</v>
      </c>
      <c r="G43" s="32">
        <v>166.66</v>
      </c>
      <c r="H43" s="32">
        <v>5000.1000000000004</v>
      </c>
      <c r="I43" s="29">
        <v>0</v>
      </c>
      <c r="J43" s="32">
        <v>0</v>
      </c>
      <c r="K43" s="32">
        <v>5000.1000000000004</v>
      </c>
      <c r="L43" s="32">
        <f>-9.62-9.62</f>
        <v>-19.239999999999998</v>
      </c>
      <c r="M43" s="32">
        <v>420.68</v>
      </c>
      <c r="N43" s="32">
        <v>32.01</v>
      </c>
      <c r="O43" s="32">
        <v>-0.09</v>
      </c>
      <c r="P43" s="32">
        <v>0</v>
      </c>
      <c r="Q43" s="32">
        <v>0</v>
      </c>
      <c r="R43" s="32">
        <v>442.90000000000003</v>
      </c>
      <c r="S43" s="36">
        <v>6807.2</v>
      </c>
    </row>
    <row r="44" spans="1:19">
      <c r="A44" s="34" t="s">
        <v>90</v>
      </c>
      <c r="B44" s="35" t="s">
        <v>91</v>
      </c>
      <c r="C44" s="35" t="s">
        <v>228</v>
      </c>
      <c r="D44" s="35" t="s">
        <v>215</v>
      </c>
      <c r="E44" s="35" t="s">
        <v>206</v>
      </c>
      <c r="F44" s="33">
        <v>43617</v>
      </c>
      <c r="G44" s="32">
        <v>158.32999999999998</v>
      </c>
      <c r="H44" s="32">
        <v>2374.9499999999998</v>
      </c>
      <c r="I44" s="32">
        <v>0</v>
      </c>
      <c r="J44" s="32">
        <v>0</v>
      </c>
      <c r="K44" s="32">
        <v>2374.9499999999998</v>
      </c>
      <c r="L44" s="32">
        <v>-21.09</v>
      </c>
      <c r="M44" s="32">
        <v>0</v>
      </c>
      <c r="N44" s="32">
        <v>10.93</v>
      </c>
      <c r="O44" s="32">
        <v>-3.0000000000000068E-2</v>
      </c>
      <c r="P44" s="32">
        <v>0</v>
      </c>
      <c r="Q44" s="32">
        <v>0</v>
      </c>
      <c r="R44" s="32">
        <v>-10.25</v>
      </c>
      <c r="S44" s="36">
        <v>2385.1999999999998</v>
      </c>
    </row>
    <row r="45" spans="1:19">
      <c r="A45" s="34" t="s">
        <v>92</v>
      </c>
      <c r="B45" s="35" t="s">
        <v>93</v>
      </c>
      <c r="C45" s="35" t="s">
        <v>228</v>
      </c>
      <c r="D45" s="35" t="s">
        <v>213</v>
      </c>
      <c r="E45" s="35" t="s">
        <v>206</v>
      </c>
      <c r="F45" s="33">
        <v>43662</v>
      </c>
      <c r="G45" s="32">
        <v>158.32999999999998</v>
      </c>
      <c r="H45" s="32">
        <v>2374.9499999999998</v>
      </c>
      <c r="I45" s="32">
        <v>0</v>
      </c>
      <c r="J45" s="32">
        <v>0</v>
      </c>
      <c r="K45" s="32">
        <v>2374.9499999999998</v>
      </c>
      <c r="L45" s="32">
        <v>-21.09</v>
      </c>
      <c r="M45" s="32">
        <v>0</v>
      </c>
      <c r="N45" s="32">
        <v>10.93</v>
      </c>
      <c r="O45" s="32">
        <v>-0.09</v>
      </c>
      <c r="P45" s="32">
        <v>0</v>
      </c>
      <c r="Q45" s="32">
        <v>0</v>
      </c>
      <c r="R45" s="32">
        <v>-10.25</v>
      </c>
      <c r="S45" s="36">
        <v>2385.1999999999998</v>
      </c>
    </row>
    <row r="46" spans="1:19">
      <c r="A46" s="34" t="s">
        <v>94</v>
      </c>
      <c r="B46" s="35" t="s">
        <v>95</v>
      </c>
      <c r="C46" s="35" t="s">
        <v>228</v>
      </c>
      <c r="D46" s="35" t="s">
        <v>213</v>
      </c>
      <c r="E46" s="35" t="s">
        <v>206</v>
      </c>
      <c r="F46" s="33">
        <v>43662</v>
      </c>
      <c r="G46" s="32">
        <v>183.3</v>
      </c>
      <c r="H46" s="32">
        <v>2749.5</v>
      </c>
      <c r="I46" s="32">
        <v>0</v>
      </c>
      <c r="J46" s="32">
        <v>0</v>
      </c>
      <c r="K46" s="32">
        <v>2749.5</v>
      </c>
      <c r="L46" s="32">
        <v>0</v>
      </c>
      <c r="M46" s="32">
        <v>32.44</v>
      </c>
      <c r="N46" s="32">
        <v>12.66</v>
      </c>
      <c r="O46" s="32">
        <v>0</v>
      </c>
      <c r="P46" s="32">
        <v>0</v>
      </c>
      <c r="Q46" s="32">
        <v>0</v>
      </c>
      <c r="R46" s="32">
        <v>45.1</v>
      </c>
      <c r="S46" s="36">
        <v>2704.4</v>
      </c>
    </row>
    <row r="47" spans="1:19">
      <c r="A47" s="34" t="s">
        <v>96</v>
      </c>
      <c r="B47" s="35" t="s">
        <v>97</v>
      </c>
      <c r="C47" s="35" t="s">
        <v>228</v>
      </c>
      <c r="D47" s="35" t="s">
        <v>213</v>
      </c>
      <c r="E47" s="35" t="s">
        <v>206</v>
      </c>
      <c r="F47" s="33">
        <v>43662</v>
      </c>
      <c r="G47" s="32">
        <v>158.32999999999998</v>
      </c>
      <c r="H47" s="32">
        <v>2374.9499999999998</v>
      </c>
      <c r="I47" s="32">
        <v>0</v>
      </c>
      <c r="J47" s="32">
        <v>0</v>
      </c>
      <c r="K47" s="32">
        <v>2374.9499999999998</v>
      </c>
      <c r="L47" s="32">
        <v>-21.09</v>
      </c>
      <c r="M47" s="32">
        <v>0</v>
      </c>
      <c r="N47" s="32">
        <v>10.93</v>
      </c>
      <c r="O47" s="32">
        <v>-0.09</v>
      </c>
      <c r="P47" s="32">
        <v>0</v>
      </c>
      <c r="Q47" s="32">
        <v>0</v>
      </c>
      <c r="R47" s="32">
        <v>-10.25</v>
      </c>
      <c r="S47" s="36">
        <v>2385.1999999999998</v>
      </c>
    </row>
    <row r="48" spans="1:19">
      <c r="A48" s="34" t="s">
        <v>98</v>
      </c>
      <c r="B48" s="35" t="s">
        <v>99</v>
      </c>
      <c r="C48" s="35" t="s">
        <v>228</v>
      </c>
      <c r="D48" s="35" t="s">
        <v>213</v>
      </c>
      <c r="E48" s="35" t="s">
        <v>206</v>
      </c>
      <c r="F48" s="33">
        <v>43662</v>
      </c>
      <c r="G48" s="32">
        <v>158.32999999999998</v>
      </c>
      <c r="H48" s="32">
        <v>2374.9499999999998</v>
      </c>
      <c r="I48" s="32">
        <v>0</v>
      </c>
      <c r="J48" s="32">
        <v>0</v>
      </c>
      <c r="K48" s="32">
        <v>2374.9499999999998</v>
      </c>
      <c r="L48" s="32">
        <v>-21.09</v>
      </c>
      <c r="M48" s="32">
        <v>0</v>
      </c>
      <c r="N48" s="32">
        <v>10.93</v>
      </c>
      <c r="O48" s="32">
        <v>-0.09</v>
      </c>
      <c r="P48" s="32">
        <v>0</v>
      </c>
      <c r="Q48" s="32">
        <v>0</v>
      </c>
      <c r="R48" s="32">
        <v>-10.25</v>
      </c>
      <c r="S48" s="36">
        <v>2385.1999999999998</v>
      </c>
    </row>
    <row r="49" spans="1:19">
      <c r="A49" s="34" t="s">
        <v>100</v>
      </c>
      <c r="B49" s="35" t="s">
        <v>101</v>
      </c>
      <c r="C49" s="35" t="s">
        <v>228</v>
      </c>
      <c r="D49" s="35" t="s">
        <v>213</v>
      </c>
      <c r="E49" s="35" t="s">
        <v>206</v>
      </c>
      <c r="F49" s="33">
        <v>43662</v>
      </c>
      <c r="G49" s="32">
        <v>158.32999999999998</v>
      </c>
      <c r="H49" s="32">
        <v>2374.9499999999998</v>
      </c>
      <c r="I49" s="32">
        <v>0</v>
      </c>
      <c r="J49" s="32">
        <v>0</v>
      </c>
      <c r="K49" s="32">
        <v>2374.9499999999998</v>
      </c>
      <c r="L49" s="32">
        <v>-21.09</v>
      </c>
      <c r="M49" s="32">
        <v>0</v>
      </c>
      <c r="N49" s="32">
        <v>10.93</v>
      </c>
      <c r="O49" s="32">
        <v>-0.09</v>
      </c>
      <c r="P49" s="32">
        <v>0</v>
      </c>
      <c r="Q49" s="32">
        <v>0</v>
      </c>
      <c r="R49" s="32">
        <v>-10.25</v>
      </c>
      <c r="S49" s="36">
        <v>2385.1999999999998</v>
      </c>
    </row>
    <row r="50" spans="1:19">
      <c r="A50" s="34" t="s">
        <v>102</v>
      </c>
      <c r="B50" s="35" t="s">
        <v>103</v>
      </c>
      <c r="C50" s="35" t="s">
        <v>228</v>
      </c>
      <c r="D50" s="35" t="s">
        <v>213</v>
      </c>
      <c r="E50" s="35" t="s">
        <v>206</v>
      </c>
      <c r="F50" s="33">
        <v>43662</v>
      </c>
      <c r="G50" s="32">
        <v>158.32999999999998</v>
      </c>
      <c r="H50" s="32">
        <v>2374.9499999999998</v>
      </c>
      <c r="I50" s="32">
        <v>0</v>
      </c>
      <c r="J50" s="32">
        <v>0</v>
      </c>
      <c r="K50" s="32">
        <v>2374.9499999999998</v>
      </c>
      <c r="L50" s="32">
        <v>-21.09</v>
      </c>
      <c r="M50" s="32">
        <v>0</v>
      </c>
      <c r="N50" s="32">
        <v>10.93</v>
      </c>
      <c r="O50" s="32">
        <v>-0.09</v>
      </c>
      <c r="P50" s="32">
        <v>0</v>
      </c>
      <c r="Q50" s="32">
        <v>0</v>
      </c>
      <c r="R50" s="32">
        <v>-10.25</v>
      </c>
      <c r="S50" s="36">
        <v>2385.1999999999998</v>
      </c>
    </row>
    <row r="51" spans="1:19">
      <c r="A51" s="34" t="s">
        <v>104</v>
      </c>
      <c r="B51" s="35" t="s">
        <v>105</v>
      </c>
      <c r="C51" s="35" t="s">
        <v>228</v>
      </c>
      <c r="D51" s="35" t="s">
        <v>213</v>
      </c>
      <c r="E51" s="35" t="s">
        <v>206</v>
      </c>
      <c r="F51" s="33">
        <v>43662</v>
      </c>
      <c r="G51" s="32">
        <v>158.32999999999998</v>
      </c>
      <c r="H51" s="32">
        <v>2374.9499999999998</v>
      </c>
      <c r="I51" s="32">
        <v>0</v>
      </c>
      <c r="J51" s="32">
        <v>0</v>
      </c>
      <c r="K51" s="32">
        <v>2374.9499999999998</v>
      </c>
      <c r="L51" s="32">
        <v>-21.09</v>
      </c>
      <c r="M51" s="32">
        <v>0</v>
      </c>
      <c r="N51" s="32">
        <v>10.93</v>
      </c>
      <c r="O51" s="32">
        <v>-0.09</v>
      </c>
      <c r="P51" s="32">
        <v>0</v>
      </c>
      <c r="Q51" s="32">
        <v>0</v>
      </c>
      <c r="R51" s="32">
        <v>-10.25</v>
      </c>
      <c r="S51" s="36">
        <v>2385.1999999999998</v>
      </c>
    </row>
    <row r="52" spans="1:19">
      <c r="A52" s="34" t="s">
        <v>106</v>
      </c>
      <c r="B52" s="35" t="s">
        <v>107</v>
      </c>
      <c r="C52" s="35" t="s">
        <v>228</v>
      </c>
      <c r="D52" s="35" t="s">
        <v>213</v>
      </c>
      <c r="E52" s="35" t="s">
        <v>206</v>
      </c>
      <c r="F52" s="33">
        <v>43662</v>
      </c>
      <c r="G52" s="32">
        <v>158.32999999999998</v>
      </c>
      <c r="H52" s="32">
        <v>2374.9499999999998</v>
      </c>
      <c r="I52" s="32">
        <v>0</v>
      </c>
      <c r="J52" s="32">
        <v>0</v>
      </c>
      <c r="K52" s="32">
        <v>2374.9499999999998</v>
      </c>
      <c r="L52" s="32">
        <v>-21.09</v>
      </c>
      <c r="M52" s="32">
        <v>0</v>
      </c>
      <c r="N52" s="32">
        <v>10.93</v>
      </c>
      <c r="O52" s="32">
        <v>-0.09</v>
      </c>
      <c r="P52" s="32">
        <v>0</v>
      </c>
      <c r="Q52" s="32">
        <v>0</v>
      </c>
      <c r="R52" s="32">
        <v>-10.25</v>
      </c>
      <c r="S52" s="36">
        <v>2385.1999999999998</v>
      </c>
    </row>
    <row r="53" spans="1:19">
      <c r="A53" s="34" t="s">
        <v>108</v>
      </c>
      <c r="B53" s="35" t="s">
        <v>109</v>
      </c>
      <c r="C53" s="35" t="s">
        <v>228</v>
      </c>
      <c r="D53" s="35" t="s">
        <v>213</v>
      </c>
      <c r="E53" s="35" t="s">
        <v>206</v>
      </c>
      <c r="F53" s="33">
        <v>43662</v>
      </c>
      <c r="G53" s="32">
        <v>158.32999999999998</v>
      </c>
      <c r="H53" s="32">
        <v>2374.9499999999998</v>
      </c>
      <c r="I53" s="32">
        <v>0</v>
      </c>
      <c r="J53" s="32">
        <v>0</v>
      </c>
      <c r="K53" s="32">
        <v>2374.9499999999998</v>
      </c>
      <c r="L53" s="32">
        <v>-21.09</v>
      </c>
      <c r="M53" s="32">
        <v>0</v>
      </c>
      <c r="N53" s="32">
        <v>10.93</v>
      </c>
      <c r="O53" s="32">
        <v>-0.09</v>
      </c>
      <c r="P53" s="32">
        <v>0</v>
      </c>
      <c r="Q53" s="32">
        <v>0</v>
      </c>
      <c r="R53" s="32">
        <v>-10.25</v>
      </c>
      <c r="S53" s="36">
        <v>2385.1999999999998</v>
      </c>
    </row>
    <row r="54" spans="1:19">
      <c r="A54" s="34" t="s">
        <v>110</v>
      </c>
      <c r="B54" s="35" t="s">
        <v>111</v>
      </c>
      <c r="C54" s="35" t="s">
        <v>228</v>
      </c>
      <c r="D54" s="35" t="s">
        <v>213</v>
      </c>
      <c r="E54" s="35" t="s">
        <v>206</v>
      </c>
      <c r="F54" s="33">
        <v>43662</v>
      </c>
      <c r="G54" s="32">
        <v>158.32999999999998</v>
      </c>
      <c r="H54" s="32">
        <v>2374.9499999999998</v>
      </c>
      <c r="I54" s="32">
        <v>0</v>
      </c>
      <c r="J54" s="32">
        <v>0</v>
      </c>
      <c r="K54" s="32">
        <v>2374.9499999999998</v>
      </c>
      <c r="L54" s="32">
        <v>-21.09</v>
      </c>
      <c r="M54" s="32">
        <v>0</v>
      </c>
      <c r="N54" s="32">
        <v>10.93</v>
      </c>
      <c r="O54" s="32">
        <v>-0.09</v>
      </c>
      <c r="P54" s="32">
        <v>0</v>
      </c>
      <c r="Q54" s="32">
        <v>0</v>
      </c>
      <c r="R54" s="32">
        <v>-10.25</v>
      </c>
      <c r="S54" s="36">
        <v>2385.1999999999998</v>
      </c>
    </row>
    <row r="55" spans="1:19">
      <c r="A55" s="34" t="s">
        <v>112</v>
      </c>
      <c r="B55" s="35" t="s">
        <v>113</v>
      </c>
      <c r="C55" s="35" t="s">
        <v>228</v>
      </c>
      <c r="D55" s="35" t="s">
        <v>213</v>
      </c>
      <c r="E55" s="35" t="s">
        <v>206</v>
      </c>
      <c r="F55" s="33">
        <v>43662</v>
      </c>
      <c r="G55" s="32">
        <v>158.32999999999998</v>
      </c>
      <c r="H55" s="32">
        <v>2374.9499999999998</v>
      </c>
      <c r="I55" s="32">
        <v>0</v>
      </c>
      <c r="J55" s="32">
        <v>0</v>
      </c>
      <c r="K55" s="32">
        <v>2374.9499999999998</v>
      </c>
      <c r="L55" s="32">
        <v>-21.09</v>
      </c>
      <c r="M55" s="32">
        <v>0</v>
      </c>
      <c r="N55" s="32">
        <v>10.93</v>
      </c>
      <c r="O55" s="32">
        <v>-0.09</v>
      </c>
      <c r="P55" s="32">
        <v>0</v>
      </c>
      <c r="Q55" s="32">
        <v>0</v>
      </c>
      <c r="R55" s="32">
        <v>-10.25</v>
      </c>
      <c r="S55" s="36">
        <v>2385.1999999999998</v>
      </c>
    </row>
    <row r="56" spans="1:19">
      <c r="A56" s="34" t="s">
        <v>114</v>
      </c>
      <c r="B56" s="35" t="s">
        <v>115</v>
      </c>
      <c r="C56" s="35" t="s">
        <v>228</v>
      </c>
      <c r="D56" s="35" t="s">
        <v>213</v>
      </c>
      <c r="E56" s="35" t="s">
        <v>206</v>
      </c>
      <c r="F56" s="33">
        <v>43662</v>
      </c>
      <c r="G56" s="32">
        <v>158.32999999999998</v>
      </c>
      <c r="H56" s="32">
        <v>2374.9499999999998</v>
      </c>
      <c r="I56" s="32">
        <v>0</v>
      </c>
      <c r="J56" s="32">
        <v>0</v>
      </c>
      <c r="K56" s="32">
        <v>2374.9499999999998</v>
      </c>
      <c r="L56" s="32">
        <v>-21.09</v>
      </c>
      <c r="M56" s="32">
        <v>0</v>
      </c>
      <c r="N56" s="32">
        <v>10.93</v>
      </c>
      <c r="O56" s="32">
        <v>-0.09</v>
      </c>
      <c r="P56" s="32">
        <v>0</v>
      </c>
      <c r="Q56" s="32">
        <v>0</v>
      </c>
      <c r="R56" s="32">
        <v>-10.25</v>
      </c>
      <c r="S56" s="36">
        <v>2385.1999999999998</v>
      </c>
    </row>
    <row r="57" spans="1:19">
      <c r="A57" s="34" t="s">
        <v>116</v>
      </c>
      <c r="B57" s="35" t="s">
        <v>117</v>
      </c>
      <c r="C57" s="35" t="s">
        <v>228</v>
      </c>
      <c r="D57" s="35" t="s">
        <v>213</v>
      </c>
      <c r="E57" s="35" t="s">
        <v>206</v>
      </c>
      <c r="F57" s="33">
        <v>43662</v>
      </c>
      <c r="G57" s="32">
        <v>158.32999999999998</v>
      </c>
      <c r="H57" s="32">
        <v>2374.9499999999998</v>
      </c>
      <c r="I57" s="32">
        <v>0</v>
      </c>
      <c r="J57" s="32">
        <v>0</v>
      </c>
      <c r="K57" s="32">
        <v>2374.9499999999998</v>
      </c>
      <c r="L57" s="32">
        <v>-21.09</v>
      </c>
      <c r="M57" s="32">
        <v>0</v>
      </c>
      <c r="N57" s="32">
        <v>10.93</v>
      </c>
      <c r="O57" s="32">
        <v>-0.09</v>
      </c>
      <c r="P57" s="32">
        <v>0</v>
      </c>
      <c r="Q57" s="32">
        <v>0</v>
      </c>
      <c r="R57" s="32">
        <v>-10.25</v>
      </c>
      <c r="S57" s="36">
        <v>2385.1999999999998</v>
      </c>
    </row>
    <row r="58" spans="1:19">
      <c r="A58" s="34" t="s">
        <v>118</v>
      </c>
      <c r="B58" s="35" t="s">
        <v>119</v>
      </c>
      <c r="C58" s="35" t="s">
        <v>228</v>
      </c>
      <c r="D58" s="35" t="s">
        <v>213</v>
      </c>
      <c r="E58" s="35" t="s">
        <v>206</v>
      </c>
      <c r="F58" s="33">
        <v>43662</v>
      </c>
      <c r="G58" s="32">
        <v>158.32999999999998</v>
      </c>
      <c r="H58" s="32">
        <v>2374.9499999999998</v>
      </c>
      <c r="I58" s="32">
        <v>0</v>
      </c>
      <c r="J58" s="32">
        <v>0</v>
      </c>
      <c r="K58" s="32">
        <v>2374.9499999999998</v>
      </c>
      <c r="L58" s="32">
        <v>-21.09</v>
      </c>
      <c r="M58" s="32">
        <v>0</v>
      </c>
      <c r="N58" s="32">
        <v>10.93</v>
      </c>
      <c r="O58" s="32">
        <v>-0.09</v>
      </c>
      <c r="P58" s="32">
        <v>0</v>
      </c>
      <c r="Q58" s="32">
        <v>0</v>
      </c>
      <c r="R58" s="32">
        <v>-10.25</v>
      </c>
      <c r="S58" s="36">
        <v>2385.1999999999998</v>
      </c>
    </row>
    <row r="59" spans="1:19">
      <c r="A59" s="34" t="s">
        <v>120</v>
      </c>
      <c r="B59" s="35" t="s">
        <v>121</v>
      </c>
      <c r="C59" s="35" t="s">
        <v>228</v>
      </c>
      <c r="D59" s="35" t="s">
        <v>213</v>
      </c>
      <c r="E59" s="35" t="s">
        <v>206</v>
      </c>
      <c r="F59" s="33">
        <v>43662</v>
      </c>
      <c r="G59" s="32">
        <v>158.32999999999998</v>
      </c>
      <c r="H59" s="32">
        <v>2374.9499999999998</v>
      </c>
      <c r="I59" s="32">
        <v>0</v>
      </c>
      <c r="J59" s="32">
        <v>0</v>
      </c>
      <c r="K59" s="32">
        <v>2374.9499999999998</v>
      </c>
      <c r="L59" s="32">
        <v>-21.09</v>
      </c>
      <c r="M59" s="32">
        <v>0</v>
      </c>
      <c r="N59" s="32">
        <v>10.93</v>
      </c>
      <c r="O59" s="32">
        <v>-0.09</v>
      </c>
      <c r="P59" s="32">
        <v>0</v>
      </c>
      <c r="Q59" s="32">
        <v>0</v>
      </c>
      <c r="R59" s="32">
        <v>-10.25</v>
      </c>
      <c r="S59" s="36">
        <v>2385.1999999999998</v>
      </c>
    </row>
    <row r="60" spans="1:19">
      <c r="A60" s="34" t="s">
        <v>122</v>
      </c>
      <c r="B60" s="35" t="s">
        <v>123</v>
      </c>
      <c r="C60" s="35" t="s">
        <v>228</v>
      </c>
      <c r="D60" s="35" t="s">
        <v>213</v>
      </c>
      <c r="E60" s="35" t="s">
        <v>206</v>
      </c>
      <c r="F60" s="33">
        <v>43662</v>
      </c>
      <c r="G60" s="32">
        <v>158.32999999999998</v>
      </c>
      <c r="H60" s="32">
        <v>2374.9499999999998</v>
      </c>
      <c r="I60" s="32">
        <v>0</v>
      </c>
      <c r="J60" s="32">
        <v>0</v>
      </c>
      <c r="K60" s="32">
        <v>2374.9499999999998</v>
      </c>
      <c r="L60" s="32">
        <v>-21.09</v>
      </c>
      <c r="M60" s="32">
        <v>0</v>
      </c>
      <c r="N60" s="32">
        <v>10.93</v>
      </c>
      <c r="O60" s="32">
        <v>-0.09</v>
      </c>
      <c r="P60" s="32">
        <v>0</v>
      </c>
      <c r="Q60" s="32">
        <v>0</v>
      </c>
      <c r="R60" s="32">
        <v>-10.25</v>
      </c>
      <c r="S60" s="36">
        <v>2385.1999999999998</v>
      </c>
    </row>
    <row r="61" spans="1:19">
      <c r="A61" s="34" t="s">
        <v>124</v>
      </c>
      <c r="B61" s="35" t="s">
        <v>125</v>
      </c>
      <c r="C61" s="35" t="s">
        <v>228</v>
      </c>
      <c r="D61" s="35" t="s">
        <v>213</v>
      </c>
      <c r="E61" s="35" t="s">
        <v>206</v>
      </c>
      <c r="F61" s="33">
        <v>43662</v>
      </c>
      <c r="G61" s="32">
        <v>158.32999999999998</v>
      </c>
      <c r="H61" s="32">
        <v>2374.9499999999998</v>
      </c>
      <c r="I61" s="32">
        <v>0</v>
      </c>
      <c r="J61" s="32">
        <v>0</v>
      </c>
      <c r="K61" s="32">
        <v>2374.9499999999998</v>
      </c>
      <c r="L61" s="32">
        <v>-21.09</v>
      </c>
      <c r="M61" s="32">
        <v>0</v>
      </c>
      <c r="N61" s="32">
        <v>10.93</v>
      </c>
      <c r="O61" s="32">
        <v>-0.09</v>
      </c>
      <c r="P61" s="32">
        <v>0</v>
      </c>
      <c r="Q61" s="32">
        <v>0</v>
      </c>
      <c r="R61" s="32">
        <v>-10.25</v>
      </c>
      <c r="S61" s="36">
        <v>2385.1999999999998</v>
      </c>
    </row>
    <row r="62" spans="1:19">
      <c r="A62" s="34" t="s">
        <v>126</v>
      </c>
      <c r="B62" s="35" t="s">
        <v>127</v>
      </c>
      <c r="C62" s="35" t="s">
        <v>228</v>
      </c>
      <c r="D62" s="35" t="s">
        <v>213</v>
      </c>
      <c r="E62" s="35" t="s">
        <v>206</v>
      </c>
      <c r="F62" s="33">
        <v>43662</v>
      </c>
      <c r="G62" s="32">
        <v>158.32999999999998</v>
      </c>
      <c r="H62" s="32">
        <v>2374.9499999999998</v>
      </c>
      <c r="I62" s="32">
        <v>0</v>
      </c>
      <c r="J62" s="32">
        <v>0</v>
      </c>
      <c r="K62" s="32">
        <v>2374.9499999999998</v>
      </c>
      <c r="L62" s="32">
        <v>-21.09</v>
      </c>
      <c r="M62" s="32">
        <v>0</v>
      </c>
      <c r="N62" s="32">
        <v>10.93</v>
      </c>
      <c r="O62" s="32">
        <v>-0.09</v>
      </c>
      <c r="P62" s="32">
        <v>0</v>
      </c>
      <c r="Q62" s="32">
        <v>0</v>
      </c>
      <c r="R62" s="32">
        <v>-10.25</v>
      </c>
      <c r="S62" s="36">
        <v>2385.1999999999998</v>
      </c>
    </row>
    <row r="63" spans="1:19">
      <c r="A63" s="34" t="s">
        <v>128</v>
      </c>
      <c r="B63" s="35" t="s">
        <v>129</v>
      </c>
      <c r="C63" s="35" t="s">
        <v>228</v>
      </c>
      <c r="D63" s="35" t="s">
        <v>213</v>
      </c>
      <c r="E63" s="35" t="s">
        <v>206</v>
      </c>
      <c r="F63" s="33">
        <v>43662</v>
      </c>
      <c r="G63" s="32">
        <v>158.32999999999998</v>
      </c>
      <c r="H63" s="32">
        <v>2374.9499999999998</v>
      </c>
      <c r="I63" s="32">
        <v>0</v>
      </c>
      <c r="J63" s="32">
        <v>0</v>
      </c>
      <c r="K63" s="32">
        <v>2374.9499999999998</v>
      </c>
      <c r="L63" s="32">
        <v>-21.09</v>
      </c>
      <c r="M63" s="32">
        <v>0</v>
      </c>
      <c r="N63" s="32">
        <v>10.93</v>
      </c>
      <c r="O63" s="32">
        <v>-0.09</v>
      </c>
      <c r="P63" s="32">
        <v>0</v>
      </c>
      <c r="Q63" s="32">
        <v>0</v>
      </c>
      <c r="R63" s="32">
        <v>-10.25</v>
      </c>
      <c r="S63" s="36">
        <v>2385.1999999999998</v>
      </c>
    </row>
    <row r="64" spans="1:19">
      <c r="A64" s="34" t="s">
        <v>130</v>
      </c>
      <c r="B64" s="35" t="s">
        <v>131</v>
      </c>
      <c r="C64" s="35" t="s">
        <v>228</v>
      </c>
      <c r="D64" s="35" t="s">
        <v>213</v>
      </c>
      <c r="E64" s="35" t="s">
        <v>206</v>
      </c>
      <c r="F64" s="33">
        <v>43662</v>
      </c>
      <c r="G64" s="32">
        <v>183.32999999999998</v>
      </c>
      <c r="H64" s="32">
        <v>2749.95</v>
      </c>
      <c r="I64" s="32">
        <v>0</v>
      </c>
      <c r="J64" s="32">
        <v>0</v>
      </c>
      <c r="K64" s="32">
        <v>2749.95</v>
      </c>
      <c r="L64" s="32">
        <v>0</v>
      </c>
      <c r="M64" s="32">
        <v>32.49</v>
      </c>
      <c r="N64" s="32">
        <v>12.66</v>
      </c>
      <c r="O64" s="32">
        <v>0</v>
      </c>
      <c r="P64" s="32">
        <v>0</v>
      </c>
      <c r="Q64" s="32">
        <v>0</v>
      </c>
      <c r="R64" s="32">
        <v>45.15</v>
      </c>
      <c r="S64" s="36">
        <v>2704.8</v>
      </c>
    </row>
    <row r="65" spans="1:19">
      <c r="A65" s="34" t="s">
        <v>132</v>
      </c>
      <c r="B65" s="35" t="s">
        <v>133</v>
      </c>
      <c r="C65" s="35" t="s">
        <v>228</v>
      </c>
      <c r="D65" s="35" t="s">
        <v>213</v>
      </c>
      <c r="E65" s="35" t="s">
        <v>206</v>
      </c>
      <c r="F65" s="33">
        <v>43662</v>
      </c>
      <c r="G65" s="32">
        <v>183.32999999999998</v>
      </c>
      <c r="H65" s="32">
        <v>2749.95</v>
      </c>
      <c r="I65" s="32">
        <v>0</v>
      </c>
      <c r="J65" s="32">
        <v>0</v>
      </c>
      <c r="K65" s="32">
        <v>2749.95</v>
      </c>
      <c r="L65" s="32">
        <v>0</v>
      </c>
      <c r="M65" s="32">
        <v>32.49</v>
      </c>
      <c r="N65" s="32">
        <v>12.66</v>
      </c>
      <c r="O65" s="32">
        <v>0</v>
      </c>
      <c r="P65" s="32">
        <v>0</v>
      </c>
      <c r="Q65" s="32">
        <v>0</v>
      </c>
      <c r="R65" s="32">
        <v>45.15</v>
      </c>
      <c r="S65" s="36">
        <v>2704.8</v>
      </c>
    </row>
    <row r="66" spans="1:19">
      <c r="A66" s="34" t="s">
        <v>134</v>
      </c>
      <c r="B66" s="35" t="s">
        <v>135</v>
      </c>
      <c r="C66" s="35" t="s">
        <v>228</v>
      </c>
      <c r="D66" s="35" t="s">
        <v>213</v>
      </c>
      <c r="E66" s="35" t="s">
        <v>206</v>
      </c>
      <c r="F66" s="33">
        <v>43662</v>
      </c>
      <c r="G66" s="32">
        <v>158.32999999999998</v>
      </c>
      <c r="H66" s="32">
        <v>2374.9499999999998</v>
      </c>
      <c r="I66" s="32">
        <v>0</v>
      </c>
      <c r="J66" s="32">
        <v>0</v>
      </c>
      <c r="K66" s="32">
        <v>2374.9499999999998</v>
      </c>
      <c r="L66" s="32">
        <v>-21.09</v>
      </c>
      <c r="M66" s="32">
        <v>0</v>
      </c>
      <c r="N66" s="32">
        <v>10.93</v>
      </c>
      <c r="O66" s="32">
        <v>-0.09</v>
      </c>
      <c r="P66" s="32">
        <v>0</v>
      </c>
      <c r="Q66" s="32">
        <v>0</v>
      </c>
      <c r="R66" s="32">
        <v>-10.25</v>
      </c>
      <c r="S66" s="36">
        <v>2385.1999999999998</v>
      </c>
    </row>
    <row r="67" spans="1:19">
      <c r="A67" s="34" t="s">
        <v>136</v>
      </c>
      <c r="B67" s="35" t="s">
        <v>137</v>
      </c>
      <c r="C67" s="35" t="s">
        <v>228</v>
      </c>
      <c r="D67" s="35" t="s">
        <v>213</v>
      </c>
      <c r="E67" s="35" t="s">
        <v>206</v>
      </c>
      <c r="F67" s="33">
        <v>43662</v>
      </c>
      <c r="G67" s="32">
        <v>158.32999999999998</v>
      </c>
      <c r="H67" s="32">
        <v>2374.9499999999998</v>
      </c>
      <c r="I67" s="32">
        <v>0</v>
      </c>
      <c r="J67" s="32">
        <v>0</v>
      </c>
      <c r="K67" s="32">
        <v>2374.9499999999998</v>
      </c>
      <c r="L67" s="32">
        <v>-21.09</v>
      </c>
      <c r="M67" s="32">
        <v>0</v>
      </c>
      <c r="N67" s="32">
        <v>10.93</v>
      </c>
      <c r="O67" s="32">
        <v>-0.09</v>
      </c>
      <c r="P67" s="32">
        <v>0</v>
      </c>
      <c r="Q67" s="32">
        <v>0</v>
      </c>
      <c r="R67" s="32">
        <v>-10.25</v>
      </c>
      <c r="S67" s="36">
        <v>2385.1999999999998</v>
      </c>
    </row>
    <row r="68" spans="1:19">
      <c r="A68" s="34" t="s">
        <v>138</v>
      </c>
      <c r="B68" s="35" t="s">
        <v>139</v>
      </c>
      <c r="C68" s="35" t="s">
        <v>228</v>
      </c>
      <c r="D68" s="35" t="s">
        <v>213</v>
      </c>
      <c r="E68" s="35" t="s">
        <v>206</v>
      </c>
      <c r="F68" s="33">
        <v>43662</v>
      </c>
      <c r="G68" s="32">
        <v>183.32999999999998</v>
      </c>
      <c r="H68" s="32">
        <v>2749.95</v>
      </c>
      <c r="I68" s="32">
        <v>0</v>
      </c>
      <c r="J68" s="32">
        <v>0</v>
      </c>
      <c r="K68" s="32">
        <v>2749.95</v>
      </c>
      <c r="L68" s="32">
        <v>0</v>
      </c>
      <c r="M68" s="32">
        <v>32.49</v>
      </c>
      <c r="N68" s="32">
        <v>12.66</v>
      </c>
      <c r="O68" s="32">
        <v>0</v>
      </c>
      <c r="P68" s="32">
        <v>0</v>
      </c>
      <c r="Q68" s="32">
        <v>0</v>
      </c>
      <c r="R68" s="32">
        <v>45.15</v>
      </c>
      <c r="S68" s="36">
        <v>2704.8</v>
      </c>
    </row>
    <row r="69" spans="1:19">
      <c r="A69" s="34" t="s">
        <v>140</v>
      </c>
      <c r="B69" s="35" t="s">
        <v>141</v>
      </c>
      <c r="C69" s="35" t="s">
        <v>228</v>
      </c>
      <c r="D69" s="35" t="s">
        <v>213</v>
      </c>
      <c r="E69" s="35" t="s">
        <v>206</v>
      </c>
      <c r="F69" s="33">
        <v>43662</v>
      </c>
      <c r="G69" s="32">
        <v>158.32999999999998</v>
      </c>
      <c r="H69" s="32">
        <v>2374.9499999999998</v>
      </c>
      <c r="I69" s="32">
        <v>0</v>
      </c>
      <c r="J69" s="32">
        <v>0</v>
      </c>
      <c r="K69" s="32">
        <v>2374.9499999999998</v>
      </c>
      <c r="L69" s="32">
        <v>-21.09</v>
      </c>
      <c r="M69" s="32">
        <v>0</v>
      </c>
      <c r="N69" s="32">
        <v>10.93</v>
      </c>
      <c r="O69" s="32">
        <v>-0.09</v>
      </c>
      <c r="P69" s="32">
        <v>0</v>
      </c>
      <c r="Q69" s="32">
        <v>0</v>
      </c>
      <c r="R69" s="32">
        <v>-10.25</v>
      </c>
      <c r="S69" s="36">
        <v>2385.1999999999998</v>
      </c>
    </row>
    <row r="70" spans="1:19">
      <c r="A70" s="34" t="s">
        <v>142</v>
      </c>
      <c r="B70" s="35" t="s">
        <v>143</v>
      </c>
      <c r="C70" s="35" t="s">
        <v>228</v>
      </c>
      <c r="D70" s="35" t="s">
        <v>213</v>
      </c>
      <c r="E70" s="35" t="s">
        <v>206</v>
      </c>
      <c r="F70" s="33">
        <v>43662</v>
      </c>
      <c r="G70" s="32">
        <v>158.32999999999998</v>
      </c>
      <c r="H70" s="32">
        <v>2374.9499999999998</v>
      </c>
      <c r="I70" s="32">
        <v>0</v>
      </c>
      <c r="J70" s="32">
        <v>0</v>
      </c>
      <c r="K70" s="32">
        <v>2374.9499999999998</v>
      </c>
      <c r="L70" s="32">
        <v>-21.09</v>
      </c>
      <c r="M70" s="32">
        <v>0</v>
      </c>
      <c r="N70" s="32">
        <v>10.93</v>
      </c>
      <c r="O70" s="32">
        <v>-0.09</v>
      </c>
      <c r="P70" s="32">
        <v>0</v>
      </c>
      <c r="Q70" s="32">
        <v>0</v>
      </c>
      <c r="R70" s="32">
        <v>-10.25</v>
      </c>
      <c r="S70" s="36">
        <v>2385.1999999999998</v>
      </c>
    </row>
    <row r="71" spans="1:19">
      <c r="A71" s="34" t="s">
        <v>144</v>
      </c>
      <c r="B71" s="35" t="s">
        <v>145</v>
      </c>
      <c r="C71" s="35" t="s">
        <v>228</v>
      </c>
      <c r="D71" s="35" t="s">
        <v>213</v>
      </c>
      <c r="E71" s="35" t="s">
        <v>206</v>
      </c>
      <c r="F71" s="33">
        <v>43662</v>
      </c>
      <c r="G71" s="32">
        <v>158.32999999999998</v>
      </c>
      <c r="H71" s="32">
        <v>2374.9499999999998</v>
      </c>
      <c r="I71" s="32">
        <v>0</v>
      </c>
      <c r="J71" s="32">
        <v>0</v>
      </c>
      <c r="K71" s="32">
        <v>2374.9499999999998</v>
      </c>
      <c r="L71" s="32">
        <v>-21.09</v>
      </c>
      <c r="M71" s="32">
        <v>0</v>
      </c>
      <c r="N71" s="32">
        <v>10.93</v>
      </c>
      <c r="O71" s="32">
        <v>-0.09</v>
      </c>
      <c r="P71" s="32">
        <v>0</v>
      </c>
      <c r="Q71" s="32">
        <v>0</v>
      </c>
      <c r="R71" s="32">
        <v>-10.25</v>
      </c>
      <c r="S71" s="36">
        <v>2385.1999999999998</v>
      </c>
    </row>
    <row r="72" spans="1:19">
      <c r="A72" s="34" t="s">
        <v>146</v>
      </c>
      <c r="B72" s="35" t="s">
        <v>147</v>
      </c>
      <c r="C72" s="35" t="s">
        <v>228</v>
      </c>
      <c r="D72" s="35" t="s">
        <v>213</v>
      </c>
      <c r="E72" s="35" t="s">
        <v>206</v>
      </c>
      <c r="F72" s="33">
        <v>43662</v>
      </c>
      <c r="G72" s="32">
        <v>158.32999999999998</v>
      </c>
      <c r="H72" s="32">
        <v>2374.9499999999998</v>
      </c>
      <c r="I72" s="32">
        <v>0</v>
      </c>
      <c r="J72" s="32">
        <v>0</v>
      </c>
      <c r="K72" s="32">
        <v>2374.9499999999998</v>
      </c>
      <c r="L72" s="32">
        <v>-21.09</v>
      </c>
      <c r="M72" s="32">
        <v>0</v>
      </c>
      <c r="N72" s="32">
        <v>10.93</v>
      </c>
      <c r="O72" s="32">
        <v>-0.09</v>
      </c>
      <c r="P72" s="32">
        <v>0</v>
      </c>
      <c r="Q72" s="32">
        <v>0</v>
      </c>
      <c r="R72" s="32">
        <v>-10.25</v>
      </c>
      <c r="S72" s="36">
        <v>2385.1999999999998</v>
      </c>
    </row>
    <row r="73" spans="1:19">
      <c r="A73" s="34" t="s">
        <v>148</v>
      </c>
      <c r="B73" s="35" t="s">
        <v>149</v>
      </c>
      <c r="C73" s="35" t="s">
        <v>228</v>
      </c>
      <c r="D73" s="35" t="s">
        <v>213</v>
      </c>
      <c r="E73" s="35" t="s">
        <v>206</v>
      </c>
      <c r="F73" s="33">
        <v>43662</v>
      </c>
      <c r="G73" s="32">
        <v>158.32999999999998</v>
      </c>
      <c r="H73" s="32">
        <v>2374.9499999999998</v>
      </c>
      <c r="I73" s="32">
        <v>0</v>
      </c>
      <c r="J73" s="32">
        <v>0</v>
      </c>
      <c r="K73" s="32">
        <v>2374.9499999999998</v>
      </c>
      <c r="L73" s="32">
        <v>-21.09</v>
      </c>
      <c r="M73" s="32">
        <v>0</v>
      </c>
      <c r="N73" s="32">
        <v>10.93</v>
      </c>
      <c r="O73" s="32">
        <v>-0.09</v>
      </c>
      <c r="P73" s="32">
        <v>0</v>
      </c>
      <c r="Q73" s="32">
        <v>0</v>
      </c>
      <c r="R73" s="32">
        <v>-10.25</v>
      </c>
      <c r="S73" s="36">
        <v>2385.1999999999998</v>
      </c>
    </row>
    <row r="74" spans="1:19">
      <c r="A74" s="34" t="s">
        <v>150</v>
      </c>
      <c r="B74" s="35" t="s">
        <v>151</v>
      </c>
      <c r="C74" s="35" t="s">
        <v>228</v>
      </c>
      <c r="D74" s="35" t="s">
        <v>213</v>
      </c>
      <c r="E74" s="35" t="s">
        <v>206</v>
      </c>
      <c r="F74" s="33">
        <v>43662</v>
      </c>
      <c r="G74" s="32">
        <v>158.32999999999998</v>
      </c>
      <c r="H74" s="32">
        <v>2374.9499999999998</v>
      </c>
      <c r="I74" s="32">
        <v>0</v>
      </c>
      <c r="J74" s="32">
        <v>0</v>
      </c>
      <c r="K74" s="32">
        <v>2374.9499999999998</v>
      </c>
      <c r="L74" s="32">
        <v>-21.09</v>
      </c>
      <c r="M74" s="32">
        <v>0</v>
      </c>
      <c r="N74" s="32">
        <v>10.93</v>
      </c>
      <c r="O74" s="32">
        <v>-0.09</v>
      </c>
      <c r="P74" s="32">
        <v>0</v>
      </c>
      <c r="Q74" s="32">
        <v>0</v>
      </c>
      <c r="R74" s="32">
        <v>-10.25</v>
      </c>
      <c r="S74" s="36">
        <v>2385.1999999999998</v>
      </c>
    </row>
    <row r="75" spans="1:19">
      <c r="A75" s="34" t="s">
        <v>152</v>
      </c>
      <c r="B75" s="35" t="s">
        <v>153</v>
      </c>
      <c r="C75" s="35" t="s">
        <v>228</v>
      </c>
      <c r="D75" s="35" t="s">
        <v>213</v>
      </c>
      <c r="E75" s="35" t="s">
        <v>206</v>
      </c>
      <c r="F75" s="33">
        <v>43662</v>
      </c>
      <c r="G75" s="32">
        <v>158.32999999999998</v>
      </c>
      <c r="H75" s="32">
        <v>2374.9499999999998</v>
      </c>
      <c r="I75" s="32">
        <v>0</v>
      </c>
      <c r="J75" s="32">
        <v>0</v>
      </c>
      <c r="K75" s="32">
        <v>2374.9499999999998</v>
      </c>
      <c r="L75" s="32">
        <v>-21.09</v>
      </c>
      <c r="M75" s="32">
        <v>0</v>
      </c>
      <c r="N75" s="32">
        <v>10.93</v>
      </c>
      <c r="O75" s="32">
        <v>-0.09</v>
      </c>
      <c r="P75" s="32">
        <v>0</v>
      </c>
      <c r="Q75" s="32">
        <v>0</v>
      </c>
      <c r="R75" s="32">
        <v>-10.25</v>
      </c>
      <c r="S75" s="36">
        <v>2385.1999999999998</v>
      </c>
    </row>
    <row r="76" spans="1:19">
      <c r="A76" s="34" t="s">
        <v>154</v>
      </c>
      <c r="B76" s="35" t="s">
        <v>155</v>
      </c>
      <c r="C76" s="35" t="s">
        <v>228</v>
      </c>
      <c r="D76" s="35" t="s">
        <v>213</v>
      </c>
      <c r="E76" s="35" t="s">
        <v>206</v>
      </c>
      <c r="F76" s="33">
        <v>43662</v>
      </c>
      <c r="G76" s="32">
        <v>158.32999999999998</v>
      </c>
      <c r="H76" s="32">
        <v>2374.9499999999998</v>
      </c>
      <c r="I76" s="32">
        <v>0</v>
      </c>
      <c r="J76" s="32">
        <v>0</v>
      </c>
      <c r="K76" s="32">
        <v>2374.9499999999998</v>
      </c>
      <c r="L76" s="32">
        <v>-21.09</v>
      </c>
      <c r="M76" s="32">
        <v>0</v>
      </c>
      <c r="N76" s="32">
        <v>10.93</v>
      </c>
      <c r="O76" s="32">
        <v>-0.09</v>
      </c>
      <c r="P76" s="32">
        <v>0</v>
      </c>
      <c r="Q76" s="32">
        <v>0</v>
      </c>
      <c r="R76" s="32">
        <v>-10.25</v>
      </c>
      <c r="S76" s="36">
        <v>2385.1999999999998</v>
      </c>
    </row>
    <row r="77" spans="1:19">
      <c r="A77" s="34" t="s">
        <v>156</v>
      </c>
      <c r="B77" s="35" t="s">
        <v>157</v>
      </c>
      <c r="C77" s="35" t="s">
        <v>228</v>
      </c>
      <c r="D77" s="35" t="s">
        <v>213</v>
      </c>
      <c r="E77" s="35" t="s">
        <v>206</v>
      </c>
      <c r="F77" s="33">
        <v>43662</v>
      </c>
      <c r="G77" s="32">
        <v>158.32999999999998</v>
      </c>
      <c r="H77" s="32">
        <v>2374.9499999999998</v>
      </c>
      <c r="I77" s="32">
        <v>0</v>
      </c>
      <c r="J77" s="32">
        <v>0</v>
      </c>
      <c r="K77" s="32">
        <v>2374.9499999999998</v>
      </c>
      <c r="L77" s="32">
        <v>-21.09</v>
      </c>
      <c r="M77" s="32">
        <v>0</v>
      </c>
      <c r="N77" s="32">
        <v>10.93</v>
      </c>
      <c r="O77" s="32">
        <v>-0.09</v>
      </c>
      <c r="P77" s="32">
        <v>0</v>
      </c>
      <c r="Q77" s="32">
        <v>0</v>
      </c>
      <c r="R77" s="32">
        <v>-10.25</v>
      </c>
      <c r="S77" s="36">
        <v>2385.1999999999998</v>
      </c>
    </row>
    <row r="78" spans="1:19">
      <c r="A78" s="34" t="s">
        <v>158</v>
      </c>
      <c r="B78" s="35" t="s">
        <v>159</v>
      </c>
      <c r="C78" s="35" t="s">
        <v>228</v>
      </c>
      <c r="D78" s="35" t="s">
        <v>213</v>
      </c>
      <c r="E78" s="35" t="s">
        <v>206</v>
      </c>
      <c r="F78" s="33">
        <v>43662</v>
      </c>
      <c r="G78" s="32">
        <v>158.32999999999998</v>
      </c>
      <c r="H78" s="32">
        <v>2374.9499999999998</v>
      </c>
      <c r="I78" s="32">
        <v>0</v>
      </c>
      <c r="J78" s="32">
        <v>0</v>
      </c>
      <c r="K78" s="32">
        <v>2374.9499999999998</v>
      </c>
      <c r="L78" s="32">
        <v>-21.09</v>
      </c>
      <c r="M78" s="32">
        <v>0</v>
      </c>
      <c r="N78" s="32">
        <v>10.93</v>
      </c>
      <c r="O78" s="32">
        <v>-0.09</v>
      </c>
      <c r="P78" s="32">
        <v>0</v>
      </c>
      <c r="Q78" s="32">
        <v>0</v>
      </c>
      <c r="R78" s="32">
        <v>-10.25</v>
      </c>
      <c r="S78" s="36">
        <v>2385.1999999999998</v>
      </c>
    </row>
    <row r="79" spans="1:19">
      <c r="A79" s="34" t="s">
        <v>160</v>
      </c>
      <c r="B79" s="35" t="s">
        <v>161</v>
      </c>
      <c r="C79" s="35" t="s">
        <v>228</v>
      </c>
      <c r="D79" s="35" t="s">
        <v>213</v>
      </c>
      <c r="E79" s="35" t="s">
        <v>206</v>
      </c>
      <c r="F79" s="33">
        <v>43662</v>
      </c>
      <c r="G79" s="32">
        <v>158.32999999999998</v>
      </c>
      <c r="H79" s="32">
        <v>2374.9499999999998</v>
      </c>
      <c r="I79" s="32">
        <v>0</v>
      </c>
      <c r="J79" s="32">
        <v>0</v>
      </c>
      <c r="K79" s="32">
        <v>2374.9499999999998</v>
      </c>
      <c r="L79" s="32">
        <v>-21.09</v>
      </c>
      <c r="M79" s="32">
        <v>0</v>
      </c>
      <c r="N79" s="32">
        <v>10.93</v>
      </c>
      <c r="O79" s="32">
        <v>-0.09</v>
      </c>
      <c r="P79" s="32">
        <v>0</v>
      </c>
      <c r="Q79" s="32">
        <v>0</v>
      </c>
      <c r="R79" s="32">
        <v>-10.25</v>
      </c>
      <c r="S79" s="36">
        <v>2385.1999999999998</v>
      </c>
    </row>
    <row r="80" spans="1:19">
      <c r="A80" s="34" t="s">
        <v>162</v>
      </c>
      <c r="B80" s="35" t="s">
        <v>163</v>
      </c>
      <c r="C80" s="35" t="s">
        <v>228</v>
      </c>
      <c r="D80" s="35" t="s">
        <v>213</v>
      </c>
      <c r="E80" s="35" t="s">
        <v>206</v>
      </c>
      <c r="F80" s="33">
        <v>43662</v>
      </c>
      <c r="G80" s="32">
        <v>158.32999999999998</v>
      </c>
      <c r="H80" s="32">
        <v>2374.9499999999998</v>
      </c>
      <c r="I80" s="32">
        <v>0</v>
      </c>
      <c r="J80" s="32">
        <v>0</v>
      </c>
      <c r="K80" s="32">
        <v>2374.9499999999998</v>
      </c>
      <c r="L80" s="32">
        <v>-21.09</v>
      </c>
      <c r="M80" s="32">
        <v>0</v>
      </c>
      <c r="N80" s="32">
        <v>10.93</v>
      </c>
      <c r="O80" s="32">
        <v>-0.09</v>
      </c>
      <c r="P80" s="32">
        <v>0</v>
      </c>
      <c r="Q80" s="32">
        <v>0</v>
      </c>
      <c r="R80" s="32">
        <v>-10.25</v>
      </c>
      <c r="S80" s="36">
        <v>2385.1999999999998</v>
      </c>
    </row>
    <row r="81" spans="1:19">
      <c r="A81" s="34" t="s">
        <v>164</v>
      </c>
      <c r="B81" s="35" t="s">
        <v>165</v>
      </c>
      <c r="C81" s="35" t="s">
        <v>228</v>
      </c>
      <c r="D81" s="35" t="s">
        <v>213</v>
      </c>
      <c r="E81" s="35" t="s">
        <v>206</v>
      </c>
      <c r="F81" s="33">
        <v>43662</v>
      </c>
      <c r="G81" s="32">
        <v>158.32999999999998</v>
      </c>
      <c r="H81" s="32">
        <v>2374.9499999999998</v>
      </c>
      <c r="I81" s="32">
        <v>0</v>
      </c>
      <c r="J81" s="32">
        <v>0</v>
      </c>
      <c r="K81" s="32">
        <v>2374.9499999999998</v>
      </c>
      <c r="L81" s="32">
        <v>-21.09</v>
      </c>
      <c r="M81" s="32">
        <v>0</v>
      </c>
      <c r="N81" s="32">
        <v>10.93</v>
      </c>
      <c r="O81" s="32">
        <v>-0.09</v>
      </c>
      <c r="P81" s="32">
        <v>0</v>
      </c>
      <c r="Q81" s="32">
        <v>0</v>
      </c>
      <c r="R81" s="32">
        <v>-10.25</v>
      </c>
      <c r="S81" s="36">
        <v>2385.1999999999998</v>
      </c>
    </row>
    <row r="82" spans="1:19">
      <c r="A82" s="34" t="s">
        <v>166</v>
      </c>
      <c r="B82" s="35" t="s">
        <v>167</v>
      </c>
      <c r="C82" s="35" t="s">
        <v>228</v>
      </c>
      <c r="D82" s="35" t="s">
        <v>213</v>
      </c>
      <c r="E82" s="35" t="s">
        <v>206</v>
      </c>
      <c r="F82" s="33">
        <v>43662</v>
      </c>
      <c r="G82" s="32">
        <v>200</v>
      </c>
      <c r="H82" s="32">
        <v>3000</v>
      </c>
      <c r="I82" s="32">
        <v>0</v>
      </c>
      <c r="J82" s="32">
        <v>0</v>
      </c>
      <c r="K82" s="32">
        <v>3000</v>
      </c>
      <c r="L82" s="32">
        <v>0</v>
      </c>
      <c r="M82" s="32">
        <v>59.69</v>
      </c>
      <c r="N82" s="32">
        <v>13.81</v>
      </c>
      <c r="O82" s="32">
        <v>0.1</v>
      </c>
      <c r="P82" s="32">
        <v>0</v>
      </c>
      <c r="Q82" s="32">
        <v>0</v>
      </c>
      <c r="R82" s="32">
        <v>73.599999999999994</v>
      </c>
      <c r="S82" s="36">
        <v>2926.4</v>
      </c>
    </row>
    <row r="83" spans="1:19">
      <c r="A83" s="34" t="s">
        <v>168</v>
      </c>
      <c r="B83" s="35" t="s">
        <v>169</v>
      </c>
      <c r="C83" s="35" t="s">
        <v>228</v>
      </c>
      <c r="D83" s="35" t="s">
        <v>213</v>
      </c>
      <c r="E83" s="35" t="s">
        <v>206</v>
      </c>
      <c r="F83" s="33">
        <v>43662</v>
      </c>
      <c r="G83" s="32">
        <v>158.32999999999998</v>
      </c>
      <c r="H83" s="32">
        <v>2374.9499999999998</v>
      </c>
      <c r="I83" s="32">
        <v>0</v>
      </c>
      <c r="J83" s="32">
        <v>0</v>
      </c>
      <c r="K83" s="32">
        <v>2374.9499999999998</v>
      </c>
      <c r="L83" s="32">
        <v>-21.09</v>
      </c>
      <c r="M83" s="32">
        <v>0</v>
      </c>
      <c r="N83" s="32">
        <v>10.93</v>
      </c>
      <c r="O83" s="32">
        <v>-0.09</v>
      </c>
      <c r="P83" s="32">
        <v>0</v>
      </c>
      <c r="Q83" s="32">
        <v>0</v>
      </c>
      <c r="R83" s="32">
        <v>-10.25</v>
      </c>
      <c r="S83" s="36">
        <v>2385.1999999999998</v>
      </c>
    </row>
    <row r="84" spans="1:19">
      <c r="A84" s="34" t="s">
        <v>170</v>
      </c>
      <c r="B84" s="35" t="s">
        <v>171</v>
      </c>
      <c r="C84" s="35" t="s">
        <v>228</v>
      </c>
      <c r="D84" s="35" t="s">
        <v>213</v>
      </c>
      <c r="E84" s="35" t="s">
        <v>206</v>
      </c>
      <c r="F84" s="33">
        <v>43662</v>
      </c>
      <c r="G84" s="32">
        <v>183.32999999999998</v>
      </c>
      <c r="H84" s="32">
        <v>2749.95</v>
      </c>
      <c r="I84" s="32">
        <v>0</v>
      </c>
      <c r="J84" s="32">
        <v>0</v>
      </c>
      <c r="K84" s="32">
        <v>2749.95</v>
      </c>
      <c r="L84" s="32">
        <v>0</v>
      </c>
      <c r="M84" s="32">
        <v>32.49</v>
      </c>
      <c r="N84" s="32">
        <v>12.66</v>
      </c>
      <c r="O84" s="32">
        <v>0</v>
      </c>
      <c r="P84" s="32">
        <v>0</v>
      </c>
      <c r="Q84" s="32">
        <v>0</v>
      </c>
      <c r="R84" s="32">
        <v>45.15</v>
      </c>
      <c r="S84" s="36">
        <v>2704.8</v>
      </c>
    </row>
    <row r="85" spans="1:19">
      <c r="A85" s="34" t="s">
        <v>172</v>
      </c>
      <c r="B85" s="35" t="s">
        <v>173</v>
      </c>
      <c r="C85" s="35" t="s">
        <v>228</v>
      </c>
      <c r="D85" s="35" t="s">
        <v>213</v>
      </c>
      <c r="E85" s="35" t="s">
        <v>206</v>
      </c>
      <c r="F85" s="33">
        <v>43662</v>
      </c>
      <c r="G85" s="32">
        <v>158.32999999999998</v>
      </c>
      <c r="H85" s="32">
        <v>2374.9499999999998</v>
      </c>
      <c r="I85" s="32">
        <v>0</v>
      </c>
      <c r="J85" s="32">
        <v>0</v>
      </c>
      <c r="K85" s="32">
        <v>2374.9499999999998</v>
      </c>
      <c r="L85" s="32">
        <v>-21.09</v>
      </c>
      <c r="M85" s="32">
        <v>0</v>
      </c>
      <c r="N85" s="32">
        <v>10.93</v>
      </c>
      <c r="O85" s="32">
        <v>-0.09</v>
      </c>
      <c r="P85" s="32">
        <v>0</v>
      </c>
      <c r="Q85" s="32">
        <v>0</v>
      </c>
      <c r="R85" s="32">
        <v>-10.25</v>
      </c>
      <c r="S85" s="36">
        <v>2385.1999999999998</v>
      </c>
    </row>
    <row r="86" spans="1:19">
      <c r="A86" s="34" t="s">
        <v>174</v>
      </c>
      <c r="B86" s="35" t="s">
        <v>175</v>
      </c>
      <c r="C86" s="35" t="s">
        <v>228</v>
      </c>
      <c r="D86" s="35" t="s">
        <v>213</v>
      </c>
      <c r="E86" s="35" t="s">
        <v>206</v>
      </c>
      <c r="F86" s="33">
        <v>43662</v>
      </c>
      <c r="G86" s="32">
        <v>158.32999999999998</v>
      </c>
      <c r="H86" s="32">
        <v>2374.9499999999998</v>
      </c>
      <c r="I86" s="32">
        <v>0</v>
      </c>
      <c r="J86" s="32">
        <v>0</v>
      </c>
      <c r="K86" s="32">
        <v>2374.9499999999998</v>
      </c>
      <c r="L86" s="32">
        <v>-21.09</v>
      </c>
      <c r="M86" s="32">
        <v>0</v>
      </c>
      <c r="N86" s="32">
        <v>10.93</v>
      </c>
      <c r="O86" s="32">
        <v>-0.09</v>
      </c>
      <c r="P86" s="32">
        <v>0</v>
      </c>
      <c r="Q86" s="32">
        <v>0</v>
      </c>
      <c r="R86" s="32">
        <v>-10.25</v>
      </c>
      <c r="S86" s="36">
        <v>2385.1999999999998</v>
      </c>
    </row>
    <row r="87" spans="1:19">
      <c r="A87" s="34" t="s">
        <v>176</v>
      </c>
      <c r="B87" s="35" t="s">
        <v>177</v>
      </c>
      <c r="C87" s="35" t="s">
        <v>228</v>
      </c>
      <c r="D87" s="35" t="s">
        <v>213</v>
      </c>
      <c r="E87" s="35" t="s">
        <v>206</v>
      </c>
      <c r="F87" s="33">
        <v>43662</v>
      </c>
      <c r="G87" s="32">
        <v>158.32999999999998</v>
      </c>
      <c r="H87" s="32">
        <v>2374.9499999999998</v>
      </c>
      <c r="I87" s="32">
        <v>0</v>
      </c>
      <c r="J87" s="32">
        <v>0</v>
      </c>
      <c r="K87" s="32">
        <v>2374.9499999999998</v>
      </c>
      <c r="L87" s="32">
        <v>-21.09</v>
      </c>
      <c r="M87" s="32">
        <v>0</v>
      </c>
      <c r="N87" s="32">
        <v>10.93</v>
      </c>
      <c r="O87" s="32">
        <v>-0.09</v>
      </c>
      <c r="P87" s="32">
        <v>0</v>
      </c>
      <c r="Q87" s="32">
        <v>0</v>
      </c>
      <c r="R87" s="32">
        <v>-10.25</v>
      </c>
      <c r="S87" s="36">
        <v>2385.1999999999998</v>
      </c>
    </row>
    <row r="88" spans="1:19">
      <c r="A88" s="34" t="s">
        <v>178</v>
      </c>
      <c r="B88" s="35" t="s">
        <v>179</v>
      </c>
      <c r="C88" s="35" t="s">
        <v>228</v>
      </c>
      <c r="D88" s="35" t="s">
        <v>213</v>
      </c>
      <c r="E88" s="35" t="s">
        <v>206</v>
      </c>
      <c r="F88" s="33">
        <v>43662</v>
      </c>
      <c r="G88" s="32">
        <v>158.32999999999998</v>
      </c>
      <c r="H88" s="32">
        <v>2374.9499999999998</v>
      </c>
      <c r="I88" s="32">
        <v>0</v>
      </c>
      <c r="J88" s="32">
        <v>0</v>
      </c>
      <c r="K88" s="32">
        <v>2374.9499999999998</v>
      </c>
      <c r="L88" s="32">
        <v>-21.09</v>
      </c>
      <c r="M88" s="32">
        <v>0</v>
      </c>
      <c r="N88" s="32">
        <v>10.93</v>
      </c>
      <c r="O88" s="32">
        <v>-0.09</v>
      </c>
      <c r="P88" s="32">
        <v>0</v>
      </c>
      <c r="Q88" s="32">
        <v>0</v>
      </c>
      <c r="R88" s="32">
        <v>-10.25</v>
      </c>
      <c r="S88" s="36">
        <v>2385.1999999999998</v>
      </c>
    </row>
    <row r="89" spans="1:19">
      <c r="A89" s="34" t="s">
        <v>180</v>
      </c>
      <c r="B89" s="35" t="s">
        <v>181</v>
      </c>
      <c r="C89" s="35" t="s">
        <v>228</v>
      </c>
      <c r="D89" s="35" t="s">
        <v>213</v>
      </c>
      <c r="E89" s="35" t="s">
        <v>206</v>
      </c>
      <c r="F89" s="33">
        <v>43662</v>
      </c>
      <c r="G89" s="32">
        <v>158.32999999999998</v>
      </c>
      <c r="H89" s="32">
        <v>2374.9499999999998</v>
      </c>
      <c r="I89" s="32">
        <v>0</v>
      </c>
      <c r="J89" s="32">
        <v>0</v>
      </c>
      <c r="K89" s="32">
        <v>2374.9499999999998</v>
      </c>
      <c r="L89" s="32">
        <v>-21.09</v>
      </c>
      <c r="M89" s="32">
        <v>0</v>
      </c>
      <c r="N89" s="32">
        <v>10.93</v>
      </c>
      <c r="O89" s="32">
        <v>-0.09</v>
      </c>
      <c r="P89" s="32">
        <v>0</v>
      </c>
      <c r="Q89" s="32">
        <v>0</v>
      </c>
      <c r="R89" s="32">
        <v>-10.25</v>
      </c>
      <c r="S89" s="36">
        <v>2385.1999999999998</v>
      </c>
    </row>
    <row r="90" spans="1:19">
      <c r="A90" s="34" t="s">
        <v>182</v>
      </c>
      <c r="B90" s="35" t="s">
        <v>183</v>
      </c>
      <c r="C90" s="35" t="s">
        <v>228</v>
      </c>
      <c r="D90" s="35" t="s">
        <v>213</v>
      </c>
      <c r="E90" s="35" t="s">
        <v>206</v>
      </c>
      <c r="F90" s="33">
        <v>43662</v>
      </c>
      <c r="G90" s="32">
        <v>158.32999999999998</v>
      </c>
      <c r="H90" s="32">
        <v>2374.9499999999998</v>
      </c>
      <c r="I90" s="32">
        <v>0</v>
      </c>
      <c r="J90" s="32">
        <v>0</v>
      </c>
      <c r="K90" s="32">
        <v>2374.9499999999998</v>
      </c>
      <c r="L90" s="32">
        <v>-21.09</v>
      </c>
      <c r="M90" s="32">
        <v>0</v>
      </c>
      <c r="N90" s="32">
        <v>10.93</v>
      </c>
      <c r="O90" s="32">
        <v>-0.09</v>
      </c>
      <c r="P90" s="32">
        <v>0</v>
      </c>
      <c r="Q90" s="32">
        <v>0</v>
      </c>
      <c r="R90" s="32">
        <v>-10.25</v>
      </c>
      <c r="S90" s="36">
        <v>2385.1999999999998</v>
      </c>
    </row>
    <row r="91" spans="1:19">
      <c r="A91" s="34" t="s">
        <v>184</v>
      </c>
      <c r="B91" s="35" t="s">
        <v>185</v>
      </c>
      <c r="C91" s="35" t="s">
        <v>228</v>
      </c>
      <c r="D91" s="35" t="s">
        <v>213</v>
      </c>
      <c r="E91" s="35" t="s">
        <v>206</v>
      </c>
      <c r="F91" s="33">
        <v>43662</v>
      </c>
      <c r="G91" s="32">
        <v>183.32999999999998</v>
      </c>
      <c r="H91" s="32">
        <v>2749.95</v>
      </c>
      <c r="I91" s="32">
        <v>0</v>
      </c>
      <c r="J91" s="32">
        <v>0</v>
      </c>
      <c r="K91" s="32">
        <v>2749.95</v>
      </c>
      <c r="L91" s="32">
        <v>0</v>
      </c>
      <c r="M91" s="32">
        <v>32.49</v>
      </c>
      <c r="N91" s="32">
        <v>12.66</v>
      </c>
      <c r="O91" s="32">
        <v>0</v>
      </c>
      <c r="P91" s="32">
        <v>0</v>
      </c>
      <c r="Q91" s="32">
        <v>0</v>
      </c>
      <c r="R91" s="32">
        <v>45.15</v>
      </c>
      <c r="S91" s="36">
        <v>2704.8</v>
      </c>
    </row>
    <row r="92" spans="1:19">
      <c r="A92" s="34" t="s">
        <v>186</v>
      </c>
      <c r="B92" s="35" t="s">
        <v>187</v>
      </c>
      <c r="C92" s="35" t="s">
        <v>228</v>
      </c>
      <c r="D92" s="35" t="s">
        <v>213</v>
      </c>
      <c r="E92" s="35" t="s">
        <v>206</v>
      </c>
      <c r="F92" s="33">
        <v>43662</v>
      </c>
      <c r="G92" s="32">
        <v>158.32999999999998</v>
      </c>
      <c r="H92" s="32">
        <v>2374.9499999999998</v>
      </c>
      <c r="I92" s="32">
        <v>0</v>
      </c>
      <c r="J92" s="32">
        <v>0</v>
      </c>
      <c r="K92" s="32">
        <v>2374.9499999999998</v>
      </c>
      <c r="L92" s="32">
        <v>-21.09</v>
      </c>
      <c r="M92" s="32">
        <v>0</v>
      </c>
      <c r="N92" s="32">
        <v>10.93</v>
      </c>
      <c r="O92" s="32">
        <v>-0.09</v>
      </c>
      <c r="P92" s="32">
        <v>0</v>
      </c>
      <c r="Q92" s="32">
        <v>0</v>
      </c>
      <c r="R92" s="32">
        <v>-10.25</v>
      </c>
      <c r="S92" s="36">
        <v>2385.1999999999998</v>
      </c>
    </row>
    <row r="93" spans="1:19">
      <c r="A93" s="34" t="s">
        <v>188</v>
      </c>
      <c r="B93" s="35" t="s">
        <v>189</v>
      </c>
      <c r="C93" s="35" t="s">
        <v>228</v>
      </c>
      <c r="D93" s="35" t="s">
        <v>213</v>
      </c>
      <c r="E93" s="35" t="s">
        <v>206</v>
      </c>
      <c r="F93" s="33">
        <v>43662</v>
      </c>
      <c r="G93" s="32">
        <v>158.32999999999998</v>
      </c>
      <c r="H93" s="32">
        <v>2374.9499999999998</v>
      </c>
      <c r="I93" s="32">
        <v>0</v>
      </c>
      <c r="J93" s="32">
        <v>0</v>
      </c>
      <c r="K93" s="32">
        <v>2374.9499999999998</v>
      </c>
      <c r="L93" s="32">
        <v>-21.09</v>
      </c>
      <c r="M93" s="32">
        <v>0</v>
      </c>
      <c r="N93" s="32">
        <v>10.93</v>
      </c>
      <c r="O93" s="32">
        <v>-0.09</v>
      </c>
      <c r="P93" s="32">
        <v>0</v>
      </c>
      <c r="Q93" s="32">
        <v>0</v>
      </c>
      <c r="R93" s="32">
        <v>-10.25</v>
      </c>
      <c r="S93" s="36">
        <v>2385.1999999999998</v>
      </c>
    </row>
    <row r="94" spans="1:19">
      <c r="A94" s="34" t="s">
        <v>190</v>
      </c>
      <c r="B94" s="35" t="s">
        <v>191</v>
      </c>
      <c r="C94" s="35" t="s">
        <v>228</v>
      </c>
      <c r="D94" s="35" t="s">
        <v>213</v>
      </c>
      <c r="E94" s="35" t="s">
        <v>206</v>
      </c>
      <c r="F94" s="33">
        <v>43662</v>
      </c>
      <c r="G94" s="32">
        <v>158.32999999999998</v>
      </c>
      <c r="H94" s="32">
        <v>2374.9499999999998</v>
      </c>
      <c r="I94" s="32">
        <v>0</v>
      </c>
      <c r="J94" s="32">
        <v>0</v>
      </c>
      <c r="K94" s="32">
        <v>2374.9499999999998</v>
      </c>
      <c r="L94" s="32">
        <v>-21.09</v>
      </c>
      <c r="M94" s="32">
        <v>0</v>
      </c>
      <c r="N94" s="32">
        <v>10.93</v>
      </c>
      <c r="O94" s="32">
        <v>-0.09</v>
      </c>
      <c r="P94" s="32">
        <v>0</v>
      </c>
      <c r="Q94" s="32">
        <v>0</v>
      </c>
      <c r="R94" s="32">
        <v>-10.25</v>
      </c>
      <c r="S94" s="36">
        <v>2385.1999999999998</v>
      </c>
    </row>
    <row r="95" spans="1:19">
      <c r="A95" s="34" t="s">
        <v>192</v>
      </c>
      <c r="B95" s="35" t="s">
        <v>193</v>
      </c>
      <c r="C95" s="35" t="s">
        <v>228</v>
      </c>
      <c r="D95" s="35" t="s">
        <v>213</v>
      </c>
      <c r="E95" s="35" t="s">
        <v>206</v>
      </c>
      <c r="F95" s="33">
        <v>43662</v>
      </c>
      <c r="G95" s="32">
        <v>158.32999999999998</v>
      </c>
      <c r="H95" s="32">
        <v>2374.9499999999998</v>
      </c>
      <c r="I95" s="32">
        <v>0</v>
      </c>
      <c r="J95" s="32">
        <v>0</v>
      </c>
      <c r="K95" s="32">
        <v>2374.9499999999998</v>
      </c>
      <c r="L95" s="32">
        <v>-21.09</v>
      </c>
      <c r="M95" s="32">
        <v>0</v>
      </c>
      <c r="N95" s="32">
        <v>10.93</v>
      </c>
      <c r="O95" s="32">
        <v>-0.09</v>
      </c>
      <c r="P95" s="32">
        <v>0</v>
      </c>
      <c r="Q95" s="32">
        <v>0</v>
      </c>
      <c r="R95" s="32">
        <v>-10.25</v>
      </c>
      <c r="S95" s="36">
        <v>2385.1999999999998</v>
      </c>
    </row>
    <row r="96" spans="1:19">
      <c r="A96" s="34" t="s">
        <v>194</v>
      </c>
      <c r="B96" s="35" t="s">
        <v>195</v>
      </c>
      <c r="C96" s="35" t="s">
        <v>228</v>
      </c>
      <c r="D96" s="35" t="s">
        <v>213</v>
      </c>
      <c r="E96" s="35" t="s">
        <v>206</v>
      </c>
      <c r="F96" s="33">
        <v>43662</v>
      </c>
      <c r="G96" s="32">
        <v>158.32999999999998</v>
      </c>
      <c r="H96" s="32">
        <v>2374.9499999999998</v>
      </c>
      <c r="I96" s="32">
        <v>0</v>
      </c>
      <c r="J96" s="32">
        <v>0</v>
      </c>
      <c r="K96" s="32">
        <v>2374.9499999999998</v>
      </c>
      <c r="L96" s="32">
        <v>-21.09</v>
      </c>
      <c r="M96" s="32">
        <v>0</v>
      </c>
      <c r="N96" s="32">
        <v>10.93</v>
      </c>
      <c r="O96" s="32">
        <v>-0.09</v>
      </c>
      <c r="P96" s="32">
        <v>0</v>
      </c>
      <c r="Q96" s="32">
        <v>0</v>
      </c>
      <c r="R96" s="32">
        <v>-10.25</v>
      </c>
      <c r="S96" s="36">
        <v>2385.1999999999998</v>
      </c>
    </row>
    <row r="97" spans="1:19">
      <c r="A97" s="34" t="s">
        <v>196</v>
      </c>
      <c r="B97" s="35" t="s">
        <v>197</v>
      </c>
      <c r="C97" s="35" t="s">
        <v>228</v>
      </c>
      <c r="D97" s="35" t="s">
        <v>213</v>
      </c>
      <c r="E97" s="35" t="s">
        <v>206</v>
      </c>
      <c r="F97" s="33">
        <v>43662</v>
      </c>
      <c r="G97" s="32">
        <v>158.32999999999998</v>
      </c>
      <c r="H97" s="32">
        <v>2374.9499999999998</v>
      </c>
      <c r="I97" s="29">
        <v>0</v>
      </c>
      <c r="J97" s="32">
        <v>0</v>
      </c>
      <c r="K97" s="32">
        <v>2374.9499999999998</v>
      </c>
      <c r="L97" s="32">
        <v>-21.09</v>
      </c>
      <c r="M97" s="32">
        <v>0</v>
      </c>
      <c r="N97" s="32">
        <v>10.93</v>
      </c>
      <c r="O97" s="32">
        <v>-0.09</v>
      </c>
      <c r="P97" s="32">
        <v>0</v>
      </c>
      <c r="Q97" s="32">
        <v>0</v>
      </c>
      <c r="R97" s="32">
        <v>-10.25</v>
      </c>
      <c r="S97" s="36">
        <v>2385.1999999999998</v>
      </c>
    </row>
    <row r="98" spans="1:19">
      <c r="A98" s="34" t="s">
        <v>198</v>
      </c>
      <c r="B98" s="35" t="s">
        <v>199</v>
      </c>
      <c r="C98" s="35" t="s">
        <v>228</v>
      </c>
      <c r="D98" s="35" t="s">
        <v>213</v>
      </c>
      <c r="E98" s="35" t="s">
        <v>206</v>
      </c>
      <c r="F98" s="33">
        <v>43662</v>
      </c>
      <c r="G98" s="32">
        <v>158.32999999999998</v>
      </c>
      <c r="H98" s="32">
        <v>2374.9499999999998</v>
      </c>
      <c r="I98" s="32">
        <v>0</v>
      </c>
      <c r="J98" s="32">
        <v>0</v>
      </c>
      <c r="K98" s="32">
        <v>2374.9499999999998</v>
      </c>
      <c r="L98" s="32">
        <v>-21.09</v>
      </c>
      <c r="M98" s="32">
        <v>0</v>
      </c>
      <c r="N98" s="32">
        <v>10.93</v>
      </c>
      <c r="O98" s="32">
        <v>-0.09</v>
      </c>
      <c r="P98" s="32">
        <v>0</v>
      </c>
      <c r="Q98" s="32">
        <v>0</v>
      </c>
      <c r="R98" s="32">
        <v>-10.25</v>
      </c>
      <c r="S98" s="36">
        <v>2385.1999999999998</v>
      </c>
    </row>
    <row r="99" spans="1:19" ht="15.75" thickBot="1">
      <c r="A99" s="39" t="s">
        <v>200</v>
      </c>
      <c r="B99" s="40" t="s">
        <v>201</v>
      </c>
      <c r="C99" s="40" t="s">
        <v>228</v>
      </c>
      <c r="D99" s="40" t="s">
        <v>213</v>
      </c>
      <c r="E99" s="40" t="s">
        <v>206</v>
      </c>
      <c r="F99" s="41">
        <v>43662</v>
      </c>
      <c r="G99" s="42">
        <v>158.32999999999998</v>
      </c>
      <c r="H99" s="42">
        <v>2374.9499999999998</v>
      </c>
      <c r="I99" s="42">
        <v>0</v>
      </c>
      <c r="J99" s="42">
        <v>0</v>
      </c>
      <c r="K99" s="42">
        <v>2374.9499999999998</v>
      </c>
      <c r="L99" s="42">
        <v>-21.09</v>
      </c>
      <c r="M99" s="42">
        <v>0</v>
      </c>
      <c r="N99" s="42">
        <v>10.93</v>
      </c>
      <c r="O99" s="42">
        <v>-0.09</v>
      </c>
      <c r="P99" s="42">
        <v>0</v>
      </c>
      <c r="Q99" s="43">
        <v>0</v>
      </c>
      <c r="R99" s="42">
        <v>-10.25</v>
      </c>
      <c r="S99" s="44">
        <v>2385.1999999999998</v>
      </c>
    </row>
    <row r="100" spans="1:19">
      <c r="A100" s="5"/>
      <c r="B100" s="6"/>
      <c r="C100" s="6"/>
      <c r="D100" s="6"/>
      <c r="E100" s="6"/>
      <c r="F100" s="6"/>
      <c r="G100" s="6"/>
      <c r="H100" s="7">
        <f>SUBTOTAL(109,[Sueldo])</f>
        <v>674022.53999999748</v>
      </c>
      <c r="I100" s="7">
        <f>SUBTOTAL(109,[Aguinaldo])</f>
        <v>0</v>
      </c>
      <c r="J100" s="7">
        <f>SUBTOTAL(109,[Ayuda para Transporte])</f>
        <v>3000</v>
      </c>
      <c r="K100" s="7">
        <f>SUBTOTAL(109,[Total de percepciones])</f>
        <v>677022.53999999748</v>
      </c>
      <c r="L100" s="7">
        <f>SUBTOTAL(109,[Subsidio al empleo])</f>
        <v>-1071.8900000000003</v>
      </c>
      <c r="M100" s="7">
        <f>SUBTOTAL(109,[I.S.R. (sp)])</f>
        <v>70064.040000000023</v>
      </c>
      <c r="N100" s="7">
        <f>SUBTOTAL(109,[I.M.S.S.])</f>
        <v>3014.1399999999912</v>
      </c>
      <c r="O100" s="7">
        <f>SUBTOTAL(109,[Ajuste al neto])</f>
        <v>-4.4699999999999971</v>
      </c>
      <c r="P100" s="7">
        <f>SUBTOTAL(109,[Aportacion a Pensiones del Estado])</f>
        <v>53902.64</v>
      </c>
      <c r="Q100" s="7">
        <f>SUBTOTAL(109,[Otras deducciones])</f>
        <v>89179.3</v>
      </c>
      <c r="R100" s="7">
        <f>SUBTOTAL(109,[Total de deducciones])</f>
        <v>208529.94000000006</v>
      </c>
      <c r="S100" s="7">
        <f>SUBTOTAL(109,[Neto])</f>
        <v>659759.79999999818</v>
      </c>
    </row>
    <row r="119" spans="2:20">
      <c r="B119" s="15"/>
      <c r="C119" s="15"/>
      <c r="D119" s="15"/>
      <c r="E119" s="15"/>
      <c r="F119" s="15"/>
      <c r="G119" s="15"/>
      <c r="H119" s="15"/>
      <c r="I119" s="15"/>
    </row>
    <row r="120" spans="2:20">
      <c r="B120" s="15"/>
      <c r="C120" s="15"/>
      <c r="D120" s="15"/>
      <c r="E120" s="15"/>
      <c r="F120" s="15"/>
      <c r="G120" s="15"/>
      <c r="H120" s="15"/>
      <c r="I120" s="15"/>
    </row>
    <row r="121" spans="2:20">
      <c r="B121" s="8"/>
      <c r="C121" s="8"/>
      <c r="D121" s="8"/>
      <c r="E121" s="8"/>
      <c r="F121" s="8"/>
      <c r="G121" s="8"/>
      <c r="H121" s="8"/>
      <c r="I121" s="8"/>
    </row>
    <row r="122" spans="2:20">
      <c r="B122" s="8"/>
      <c r="C122" s="8"/>
      <c r="D122" s="8"/>
      <c r="E122" s="8"/>
      <c r="F122" s="8"/>
      <c r="G122" s="8"/>
      <c r="H122" s="8"/>
      <c r="I122" s="8"/>
      <c r="T122" s="3"/>
    </row>
    <row r="123" spans="2:20">
      <c r="R123" s="4"/>
    </row>
  </sheetData>
  <mergeCells count="8">
    <mergeCell ref="B121:I121"/>
    <mergeCell ref="B122:I122"/>
    <mergeCell ref="A1:S1"/>
    <mergeCell ref="A2:S2"/>
    <mergeCell ref="A3:S3"/>
    <mergeCell ref="A4:S4"/>
    <mergeCell ref="B119:I119"/>
    <mergeCell ref="B120:I120"/>
  </mergeCells>
  <pageMargins left="0.51181102362204722" right="0.59055118110236227" top="0.74803149606299213" bottom="0.74803149606299213" header="0.31496062992125984" footer="0.31496062992125984"/>
  <pageSetup paperSize="5" scale="2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Mensual julio 2019  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www.intercambiosvirtuales.org</cp:lastModifiedBy>
  <cp:lastPrinted>2020-06-25T17:36:53Z</cp:lastPrinted>
  <dcterms:created xsi:type="dcterms:W3CDTF">2018-02-23T16:23:41Z</dcterms:created>
  <dcterms:modified xsi:type="dcterms:W3CDTF">2020-06-25T17:37:17Z</dcterms:modified>
</cp:coreProperties>
</file>